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we Marquardt\Marquardt\Sport\2022\Bundesliga 2022\"/>
    </mc:Choice>
  </mc:AlternateContent>
  <xr:revisionPtr revIDLastSave="0" documentId="8_{8B107015-E0D1-4619-8A75-439F889D4875}" xr6:coauthVersionLast="36" xr6:coauthVersionMax="36" xr10:uidLastSave="{00000000-0000-0000-0000-000000000000}"/>
  <bookViews>
    <workbookView xWindow="-120" yWindow="-120" windowWidth="29040" windowHeight="15840" activeTab="3" xr2:uid="{089ADF86-FBDD-3144-A05A-7F7F4D6A0CD6}"/>
  </bookViews>
  <sheets>
    <sheet name="Eingabe_Vorkampf" sheetId="1" r:id="rId1"/>
    <sheet name="Diagramm_Vorkampf" sheetId="4" r:id="rId2"/>
    <sheet name="Eingabe_Finale" sheetId="5" r:id="rId3"/>
    <sheet name="Diagramm_Finale" sheetId="7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1"/>
  <c r="F31" i="1"/>
  <c r="D31" i="5" s="1"/>
  <c r="D26" i="1" l="1"/>
  <c r="D33" i="1" l="1"/>
  <c r="D9" i="1" l="1"/>
  <c r="D16" i="5" l="1"/>
  <c r="B24" i="5"/>
  <c r="B23" i="5"/>
  <c r="B22" i="5"/>
  <c r="B21" i="5"/>
  <c r="B20" i="5"/>
  <c r="B19" i="5"/>
  <c r="B18" i="5"/>
  <c r="B17" i="5"/>
  <c r="D36" i="1"/>
  <c r="D32" i="5"/>
  <c r="F37" i="1" l="1"/>
  <c r="E37" i="1"/>
  <c r="D37" i="1"/>
  <c r="F36" i="1"/>
  <c r="E36" i="1"/>
  <c r="E16" i="5"/>
  <c r="E32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G16" i="1" l="1"/>
  <c r="G32" i="1"/>
  <c r="G36" i="1"/>
  <c r="G37" i="1"/>
  <c r="G39" i="1"/>
  <c r="G40" i="1"/>
  <c r="C11" i="1" l="1"/>
  <c r="C10" i="1"/>
  <c r="C9" i="1"/>
  <c r="E35" i="1" l="1"/>
  <c r="F38" i="1"/>
  <c r="E38" i="1"/>
  <c r="D38" i="1"/>
  <c r="G38" i="1" s="1"/>
  <c r="F35" i="1"/>
  <c r="D35" i="1"/>
  <c r="F34" i="1"/>
  <c r="E34" i="1"/>
  <c r="D34" i="1"/>
  <c r="F33" i="1"/>
  <c r="E33" i="1"/>
  <c r="E17" i="1"/>
  <c r="G35" i="1" l="1"/>
  <c r="N6" i="1"/>
  <c r="G34" i="1"/>
  <c r="P6" i="1"/>
  <c r="M6" i="1"/>
  <c r="O6" i="1" s="1"/>
  <c r="G33" i="1"/>
  <c r="E31" i="1"/>
  <c r="D29" i="5"/>
  <c r="E29" i="5" s="1"/>
  <c r="D27" i="5"/>
  <c r="E27" i="5" s="1"/>
  <c r="D27" i="1"/>
  <c r="E25" i="1"/>
  <c r="D14" i="1"/>
  <c r="E13" i="1"/>
  <c r="D22" i="1"/>
  <c r="E22" i="1"/>
  <c r="D20" i="1"/>
  <c r="D18" i="1"/>
  <c r="Q6" i="1" l="1"/>
  <c r="E27" i="1"/>
  <c r="G27" i="1" s="1"/>
  <c r="E31" i="5"/>
  <c r="D31" i="1"/>
  <c r="G31" i="1" s="1"/>
  <c r="F30" i="1"/>
  <c r="D30" i="5" s="1"/>
  <c r="E30" i="5" s="1"/>
  <c r="E30" i="1"/>
  <c r="D30" i="1"/>
  <c r="E29" i="1"/>
  <c r="D29" i="1"/>
  <c r="F28" i="1"/>
  <c r="D28" i="5" s="1"/>
  <c r="E28" i="5" s="1"/>
  <c r="E28" i="1"/>
  <c r="D28" i="1"/>
  <c r="F26" i="1"/>
  <c r="D26" i="5" s="1"/>
  <c r="E26" i="5" s="1"/>
  <c r="E26" i="1"/>
  <c r="F25" i="1"/>
  <c r="D25" i="1"/>
  <c r="F11" i="1"/>
  <c r="D11" i="5" s="1"/>
  <c r="E11" i="5" s="1"/>
  <c r="F15" i="1"/>
  <c r="D15" i="5" s="1"/>
  <c r="E15" i="5" s="1"/>
  <c r="E15" i="1"/>
  <c r="D15" i="1"/>
  <c r="F14" i="1"/>
  <c r="D14" i="5" s="1"/>
  <c r="E14" i="5" s="1"/>
  <c r="E14" i="1"/>
  <c r="G14" i="1" s="1"/>
  <c r="F13" i="1"/>
  <c r="D13" i="5" s="1"/>
  <c r="E13" i="5" s="1"/>
  <c r="D13" i="1"/>
  <c r="G13" i="1" s="1"/>
  <c r="F12" i="1"/>
  <c r="D12" i="5" s="1"/>
  <c r="E12" i="5" s="1"/>
  <c r="E12" i="1"/>
  <c r="D12" i="1"/>
  <c r="E11" i="1"/>
  <c r="D11" i="1"/>
  <c r="F10" i="1"/>
  <c r="D10" i="5" s="1"/>
  <c r="E10" i="5" s="1"/>
  <c r="E10" i="1"/>
  <c r="D10" i="1"/>
  <c r="F24" i="1"/>
  <c r="D24" i="5" s="1"/>
  <c r="E24" i="5" s="1"/>
  <c r="E24" i="1"/>
  <c r="D24" i="1"/>
  <c r="F23" i="1"/>
  <c r="D23" i="5" s="1"/>
  <c r="E23" i="5" s="1"/>
  <c r="E23" i="1"/>
  <c r="D23" i="1"/>
  <c r="F22" i="1"/>
  <c r="D22" i="5" s="1"/>
  <c r="E22" i="5" s="1"/>
  <c r="G22" i="1"/>
  <c r="F21" i="1"/>
  <c r="D21" i="5" s="1"/>
  <c r="E21" i="5" s="1"/>
  <c r="E21" i="1"/>
  <c r="D21" i="1"/>
  <c r="E20" i="1"/>
  <c r="G20" i="1" s="1"/>
  <c r="F20" i="1"/>
  <c r="D20" i="5" s="1"/>
  <c r="E20" i="5" s="1"/>
  <c r="F19" i="1"/>
  <c r="D19" i="5" s="1"/>
  <c r="E19" i="5" s="1"/>
  <c r="E19" i="1"/>
  <c r="E18" i="1"/>
  <c r="G18" i="1" s="1"/>
  <c r="D19" i="1"/>
  <c r="F18" i="1"/>
  <c r="D18" i="5" s="1"/>
  <c r="E18" i="5" s="1"/>
  <c r="F17" i="1"/>
  <c r="D17" i="1"/>
  <c r="F9" i="1"/>
  <c r="E9" i="1"/>
  <c r="G19" i="1" l="1"/>
  <c r="G23" i="1"/>
  <c r="G10" i="1"/>
  <c r="N5" i="1"/>
  <c r="G28" i="1"/>
  <c r="G29" i="1"/>
  <c r="G30" i="1"/>
  <c r="G26" i="1"/>
  <c r="D25" i="5"/>
  <c r="P5" i="1"/>
  <c r="M5" i="1"/>
  <c r="G25" i="1"/>
  <c r="G11" i="1"/>
  <c r="G12" i="1"/>
  <c r="G15" i="1"/>
  <c r="N3" i="1"/>
  <c r="P3" i="1"/>
  <c r="D9" i="5"/>
  <c r="G21" i="1"/>
  <c r="G24" i="1"/>
  <c r="N4" i="1"/>
  <c r="D17" i="5"/>
  <c r="P4" i="1"/>
  <c r="M4" i="1"/>
  <c r="O4" i="1" s="1"/>
  <c r="G17" i="1"/>
  <c r="M3" i="1"/>
  <c r="G9" i="1"/>
  <c r="O5" i="1" l="1"/>
  <c r="Q5" i="1" s="1"/>
  <c r="O3" i="1"/>
  <c r="K5" i="5"/>
  <c r="L5" i="5" s="1"/>
  <c r="E25" i="5"/>
  <c r="K3" i="5"/>
  <c r="L3" i="5" s="1"/>
  <c r="E9" i="5"/>
  <c r="Q3" i="1"/>
  <c r="Q4" i="1"/>
  <c r="K4" i="5"/>
  <c r="L4" i="5" s="1"/>
  <c r="E17" i="5"/>
</calcChain>
</file>

<file path=xl/sharedStrings.xml><?xml version="1.0" encoding="utf-8"?>
<sst xmlns="http://schemas.openxmlformats.org/spreadsheetml/2006/main" count="77" uniqueCount="38">
  <si>
    <t>Turner</t>
  </si>
  <si>
    <t>Verein</t>
  </si>
  <si>
    <t>Pflicht</t>
  </si>
  <si>
    <t>Weingarten</t>
  </si>
  <si>
    <t>Sulzberg</t>
  </si>
  <si>
    <t>Cottbus</t>
  </si>
  <si>
    <t>Brackwede</t>
  </si>
  <si>
    <t>Turner 7</t>
  </si>
  <si>
    <t>Turner 8</t>
  </si>
  <si>
    <t>Gesamt</t>
  </si>
  <si>
    <t>Kür</t>
  </si>
  <si>
    <t>Finale</t>
  </si>
  <si>
    <t>Eingabemaske</t>
  </si>
  <si>
    <t>Neele Kaupp</t>
  </si>
  <si>
    <t>Moritz Mücke</t>
  </si>
  <si>
    <t>Carina Fritzsche</t>
  </si>
  <si>
    <t>Bianca Schubert</t>
  </si>
  <si>
    <t>Louisa Ganther</t>
  </si>
  <si>
    <t>Tim-Oliver Gesswein</t>
  </si>
  <si>
    <t>Fabian Vogel</t>
  </si>
  <si>
    <t>Dominic Brandt</t>
  </si>
  <si>
    <t>Lars Garmann</t>
  </si>
  <si>
    <t>Isabel Baumann</t>
  </si>
  <si>
    <t>Max Budde</t>
  </si>
  <si>
    <t>Caio Lauxtermann</t>
  </si>
  <si>
    <t>Zita Frydrychova</t>
  </si>
  <si>
    <t>Jacob Bubner</t>
  </si>
  <si>
    <t>Felix Hartmann</t>
  </si>
  <si>
    <t xml:space="preserve"> Finale 2019 Cottbus</t>
  </si>
  <si>
    <t xml:space="preserve">    Trampolin Bundesliga </t>
  </si>
  <si>
    <t>Turner 1</t>
  </si>
  <si>
    <t>Turner 2</t>
  </si>
  <si>
    <t>Turner 3</t>
  </si>
  <si>
    <t>Turner 4</t>
  </si>
  <si>
    <t>Turner 5</t>
  </si>
  <si>
    <t>Turner 6</t>
  </si>
  <si>
    <t>Finale 2022  Musterhausen</t>
  </si>
  <si>
    <t xml:space="preserve">   Trampolin Bundesliga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</si>
</sst>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3" xfId="0" applyNumberFormat="1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2" borderId="8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164" fontId="1" fillId="3" borderId="3" xfId="0" applyNumberFormat="1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0" fontId="3" fillId="0" borderId="0" xfId="0" applyFont="1"/>
    <xf numFmtId="164" fontId="2" fillId="0" borderId="1" xfId="0" applyNumberFormat="1" applyFont="1" applyBorder="1"/>
    <xf numFmtId="0" fontId="3" fillId="0" borderId="0" xfId="0" applyFont="1" applyAlignment="1">
      <alignment horizontal="right"/>
    </xf>
    <xf numFmtId="164" fontId="5" fillId="3" borderId="4" xfId="0" applyNumberFormat="1" applyFont="1" applyFill="1" applyBorder="1"/>
    <xf numFmtId="164" fontId="5" fillId="3" borderId="6" xfId="0" applyNumberFormat="1" applyFont="1" applyFill="1" applyBorder="1"/>
    <xf numFmtId="164" fontId="5" fillId="3" borderId="9" xfId="0" applyNumberFormat="1" applyFont="1" applyFill="1" applyBorder="1"/>
    <xf numFmtId="164" fontId="5" fillId="2" borderId="4" xfId="0" applyNumberFormat="1" applyFont="1" applyFill="1" applyBorder="1"/>
    <xf numFmtId="164" fontId="5" fillId="2" borderId="6" xfId="0" applyNumberFormat="1" applyFont="1" applyFill="1" applyBorder="1"/>
    <xf numFmtId="164" fontId="5" fillId="2" borderId="9" xfId="0" applyNumberFormat="1" applyFont="1" applyFill="1" applyBorder="1"/>
    <xf numFmtId="164" fontId="2" fillId="0" borderId="0" xfId="0" applyNumberFormat="1" applyFont="1" applyBorder="1"/>
    <xf numFmtId="0" fontId="3" fillId="0" borderId="0" xfId="0" applyFont="1" applyAlignment="1">
      <alignment horizontal="right"/>
    </xf>
    <xf numFmtId="0" fontId="0" fillId="4" borderId="0" xfId="0" applyFill="1"/>
    <xf numFmtId="0" fontId="6" fillId="4" borderId="0" xfId="0" applyFont="1" applyFill="1"/>
    <xf numFmtId="0" fontId="1" fillId="4" borderId="0" xfId="0" applyFont="1" applyFill="1"/>
    <xf numFmtId="0" fontId="6" fillId="4" borderId="0" xfId="0" applyFont="1" applyFill="1" applyAlignment="1"/>
    <xf numFmtId="0" fontId="3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/>
    <xf numFmtId="0" fontId="6" fillId="4" borderId="0" xfId="0" applyFont="1" applyFill="1" applyAlignment="1"/>
    <xf numFmtId="0" fontId="0" fillId="4" borderId="0" xfId="0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734559286601721E-2"/>
          <c:y val="4.3912237779350986E-2"/>
          <c:w val="0.96834530222305704"/>
          <c:h val="0.74272148616153522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3-8742-9DE3-63A2FC18E70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3-8742-9DE3-63A2FC18E700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73-8742-9DE3-63A2FC18E70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73-8742-9DE3-63A2FC18E700}"/>
              </c:ext>
            </c:extLst>
          </c:dPt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73-8742-9DE3-63A2FC18E7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noAutofit/>
              </a:bodyPr>
              <a:lstStyle/>
              <a:p>
                <a:pPr>
                  <a:defRPr sz="4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Eingabe_Vorkampf!$Q$3:$Q$6</c:f>
              <c:numCache>
                <c:formatCode>0.000</c:formatCode>
                <c:ptCount val="4"/>
                <c:pt idx="0">
                  <c:v>975.2349999999999</c:v>
                </c:pt>
                <c:pt idx="1">
                  <c:v>962.2349999999999</c:v>
                </c:pt>
                <c:pt idx="2">
                  <c:v>983.08</c:v>
                </c:pt>
                <c:pt idx="3">
                  <c:v>749.14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73-8742-9DE3-63A2FC18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25212272"/>
        <c:axId val="325170128"/>
      </c:barChart>
      <c:catAx>
        <c:axId val="32521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58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170128"/>
        <c:crosses val="autoZero"/>
        <c:auto val="1"/>
        <c:lblAlgn val="ctr"/>
        <c:lblOffset val="100"/>
        <c:noMultiLvlLbl val="0"/>
      </c:catAx>
      <c:valAx>
        <c:axId val="325170128"/>
        <c:scaling>
          <c:orientation val="minMax"/>
        </c:scaling>
        <c:delete val="1"/>
        <c:axPos val="l"/>
        <c:numFmt formatCode="0.000" sourceLinked="1"/>
        <c:majorTickMark val="none"/>
        <c:minorTickMark val="none"/>
        <c:tickLblPos val="nextTo"/>
        <c:crossAx val="325212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8562862546075E-2"/>
          <c:y val="6.2082139056370417E-2"/>
          <c:w val="0.96834530222305704"/>
          <c:h val="0.74272148616153522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wdUpDiag">
              <a:fgClr>
                <a:sysClr val="windowText" lastClr="000000">
                  <a:lumMod val="75000"/>
                  <a:lumOff val="25000"/>
                </a:sys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2C-0847-972D-96041D0D2F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accent3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2C-0847-972D-96041D0D2F3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2C-0847-972D-96041D0D2F3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C-0847-972D-96041D0D2F3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C-0847-972D-96041D0D2F3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2C-0847-972D-96041D0D2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Eingabe_Finale!$L$3:$L$5</c:f>
              <c:numCache>
                <c:formatCode>0.000</c:formatCode>
                <c:ptCount val="3"/>
                <c:pt idx="0">
                  <c:v>210.41499999999999</c:v>
                </c:pt>
                <c:pt idx="1">
                  <c:v>203.33499999999998</c:v>
                </c:pt>
                <c:pt idx="2">
                  <c:v>197.09000000000003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2C-0847-972D-96041D0D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12272"/>
        <c:axId val="325170128"/>
      </c:barChart>
      <c:catAx>
        <c:axId val="32521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58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170128"/>
        <c:crosses val="autoZero"/>
        <c:auto val="1"/>
        <c:lblAlgn val="ctr"/>
        <c:lblOffset val="100"/>
        <c:noMultiLvlLbl val="0"/>
      </c:catAx>
      <c:valAx>
        <c:axId val="325170128"/>
        <c:scaling>
          <c:orientation val="minMax"/>
        </c:scaling>
        <c:delete val="1"/>
        <c:axPos val="l"/>
        <c:numFmt formatCode="0.000" sourceLinked="1"/>
        <c:majorTickMark val="none"/>
        <c:minorTickMark val="none"/>
        <c:tickLblPos val="nextTo"/>
        <c:crossAx val="325212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2</xdr:row>
      <xdr:rowOff>23723</xdr:rowOff>
    </xdr:from>
    <xdr:ext cx="1204592" cy="1462177"/>
    <xdr:pic>
      <xdr:nvPicPr>
        <xdr:cNvPr id="2" name="Grafik 1" descr="Bildergebnis für tv weingarten">
          <a:extLst>
            <a:ext uri="{FF2B5EF4-FFF2-40B4-BE49-F238E27FC236}">
              <a16:creationId xmlns:a16="http://schemas.microsoft.com/office/drawing/2014/main" id="{585AB786-ADCC-304C-ADBA-4683CED2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6198"/>
          <a:ext cx="1204592" cy="146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606425</xdr:colOff>
      <xdr:row>1</xdr:row>
      <xdr:rowOff>636590</xdr:rowOff>
    </xdr:from>
    <xdr:ext cx="1333500" cy="1333500"/>
    <xdr:pic>
      <xdr:nvPicPr>
        <xdr:cNvPr id="3" name="b6bnD6TE1A_5YM:" descr="Bildergebnis für air eagles allgäu">
          <a:extLst>
            <a:ext uri="{FF2B5EF4-FFF2-40B4-BE49-F238E27FC236}">
              <a16:creationId xmlns:a16="http://schemas.microsoft.com/office/drawing/2014/main" id="{C293319E-C2E7-154C-B8D2-275DB12D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3300" y="1287465"/>
          <a:ext cx="133350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784225</xdr:colOff>
      <xdr:row>2</xdr:row>
      <xdr:rowOff>57150</xdr:rowOff>
    </xdr:from>
    <xdr:ext cx="1054100" cy="1328166"/>
    <xdr:pic>
      <xdr:nvPicPr>
        <xdr:cNvPr id="4" name="Grafik 3" descr="Bildergebnis für sc cottbus">
          <a:extLst>
            <a:ext uri="{FF2B5EF4-FFF2-40B4-BE49-F238E27FC236}">
              <a16:creationId xmlns:a16="http://schemas.microsoft.com/office/drawing/2014/main" id="{12FAC0FC-71E1-BD48-8E78-7075A866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1358900"/>
          <a:ext cx="1054100" cy="1328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754062</xdr:colOff>
      <xdr:row>1</xdr:row>
      <xdr:rowOff>568325</xdr:rowOff>
    </xdr:from>
    <xdr:ext cx="1257300" cy="1257300"/>
    <xdr:pic>
      <xdr:nvPicPr>
        <xdr:cNvPr id="5" name="4ZGfKWMe6Sj1jM:" descr="Bildergebnis für sc brackwede">
          <a:extLst>
            <a:ext uri="{FF2B5EF4-FFF2-40B4-BE49-F238E27FC236}">
              <a16:creationId xmlns:a16="http://schemas.microsoft.com/office/drawing/2014/main" id="{9E6282F8-AB55-C14F-92EF-108CB7D2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1937" y="1219200"/>
          <a:ext cx="12573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101599</xdr:colOff>
      <xdr:row>10</xdr:row>
      <xdr:rowOff>12701</xdr:rowOff>
    </xdr:from>
    <xdr:to>
      <xdr:col>16</xdr:col>
      <xdr:colOff>638175</xdr:colOff>
      <xdr:row>34</xdr:row>
      <xdr:rowOff>38100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D108DD4-7BA5-4A4C-B677-E4C196708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360683</xdr:colOff>
      <xdr:row>2</xdr:row>
      <xdr:rowOff>76200</xdr:rowOff>
    </xdr:from>
    <xdr:ext cx="1149663" cy="1395502"/>
    <xdr:pic>
      <xdr:nvPicPr>
        <xdr:cNvPr id="2" name="Grafik 1" descr="Bildergebnis für tv weingarten">
          <a:extLst>
            <a:ext uri="{FF2B5EF4-FFF2-40B4-BE49-F238E27FC236}">
              <a16:creationId xmlns:a16="http://schemas.microsoft.com/office/drawing/2014/main" id="{99077DDD-B01E-3842-AD71-B84EB74E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5283" y="914400"/>
          <a:ext cx="1149663" cy="139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584199</xdr:colOff>
      <xdr:row>2</xdr:row>
      <xdr:rowOff>47624</xdr:rowOff>
    </xdr:from>
    <xdr:ext cx="1552575" cy="1552575"/>
    <xdr:pic>
      <xdr:nvPicPr>
        <xdr:cNvPr id="3" name="b6bnD6TE1A_5YM:" descr="Bildergebnis für air eagles allgäu">
          <a:extLst>
            <a:ext uri="{FF2B5EF4-FFF2-40B4-BE49-F238E27FC236}">
              <a16:creationId xmlns:a16="http://schemas.microsoft.com/office/drawing/2014/main" id="{CCF58EDB-3844-8849-855E-7A36C258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7999" y="1343024"/>
          <a:ext cx="1552575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241300</xdr:colOff>
      <xdr:row>1</xdr:row>
      <xdr:rowOff>294258</xdr:rowOff>
    </xdr:from>
    <xdr:ext cx="1149350" cy="1448181"/>
    <xdr:pic>
      <xdr:nvPicPr>
        <xdr:cNvPr id="4" name="Grafik 3" descr="Bildergebnis für sc cottbus">
          <a:extLst>
            <a:ext uri="{FF2B5EF4-FFF2-40B4-BE49-F238E27FC236}">
              <a16:creationId xmlns:a16="http://schemas.microsoft.com/office/drawing/2014/main" id="{0FBBB016-57EF-6C4E-932A-BA066123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00" y="837183"/>
          <a:ext cx="1149350" cy="1448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149224</xdr:colOff>
      <xdr:row>9</xdr:row>
      <xdr:rowOff>184150</xdr:rowOff>
    </xdr:from>
    <xdr:to>
      <xdr:col>20</xdr:col>
      <xdr:colOff>266699</xdr:colOff>
      <xdr:row>33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E1C774D-424E-8F4C-A252-5A8E4D0B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qu/Desktop/Kopie%20von%20Buli-Finale-Prot-2019%20aktu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</sheetNames>
    <sheetDataSet>
      <sheetData sheetId="0">
        <row r="12">
          <cell r="C12" t="str">
            <v>Eva Lindermeir</v>
          </cell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40.26</v>
          </cell>
        </row>
        <row r="19">
          <cell r="P19">
            <v>46.79</v>
          </cell>
        </row>
        <row r="20">
          <cell r="P20">
            <v>24.115000000000002</v>
          </cell>
        </row>
        <row r="21">
          <cell r="P21">
            <v>38.33</v>
          </cell>
        </row>
        <row r="22">
          <cell r="P22">
            <v>47.55</v>
          </cell>
        </row>
        <row r="23">
          <cell r="P23">
            <v>48.11</v>
          </cell>
        </row>
        <row r="24">
          <cell r="P24">
            <v>40.159999999999997</v>
          </cell>
        </row>
        <row r="25">
          <cell r="P25">
            <v>48.71</v>
          </cell>
        </row>
        <row r="26">
          <cell r="P26">
            <v>49.59</v>
          </cell>
        </row>
        <row r="27">
          <cell r="P27">
            <v>40.98</v>
          </cell>
        </row>
        <row r="28">
          <cell r="P28">
            <v>50.1</v>
          </cell>
        </row>
        <row r="29">
          <cell r="P29">
            <v>49.93</v>
          </cell>
        </row>
        <row r="30">
          <cell r="P30">
            <v>45.36999999999999</v>
          </cell>
        </row>
        <row r="31">
          <cell r="P31">
            <v>53.464999999999996</v>
          </cell>
        </row>
        <row r="32">
          <cell r="P32">
            <v>55.704999999999998</v>
          </cell>
        </row>
        <row r="33">
          <cell r="P33">
            <v>46.225000000000009</v>
          </cell>
        </row>
        <row r="34">
          <cell r="P34">
            <v>54.339999999999989</v>
          </cell>
        </row>
        <row r="35">
          <cell r="P35">
            <v>6.3</v>
          </cell>
        </row>
        <row r="38">
          <cell r="P38">
            <v>40.08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39.49</v>
          </cell>
        </row>
        <row r="42">
          <cell r="P42">
            <v>49.82</v>
          </cell>
        </row>
        <row r="43">
          <cell r="P43">
            <v>50.12</v>
          </cell>
        </row>
        <row r="44">
          <cell r="P44">
            <v>41.61</v>
          </cell>
        </row>
        <row r="45">
          <cell r="P45">
            <v>49.49</v>
          </cell>
        </row>
        <row r="46">
          <cell r="P46">
            <v>38.24</v>
          </cell>
        </row>
        <row r="47">
          <cell r="P47">
            <v>41.93</v>
          </cell>
        </row>
        <row r="48">
          <cell r="P48">
            <v>51.04</v>
          </cell>
        </row>
        <row r="49">
          <cell r="P49">
            <v>51.76</v>
          </cell>
        </row>
        <row r="50">
          <cell r="P50">
            <v>0</v>
          </cell>
        </row>
        <row r="51">
          <cell r="P51">
            <v>46.480000000000004</v>
          </cell>
        </row>
        <row r="52">
          <cell r="P52">
            <v>46.370000000000005</v>
          </cell>
        </row>
        <row r="53">
          <cell r="P53">
            <v>45.199999999999996</v>
          </cell>
        </row>
        <row r="54">
          <cell r="P54">
            <v>52.865000000000002</v>
          </cell>
        </row>
        <row r="55">
          <cell r="P55">
            <v>54.41</v>
          </cell>
        </row>
        <row r="56">
          <cell r="P56">
            <v>45.930000000000007</v>
          </cell>
        </row>
        <row r="57">
          <cell r="P57">
            <v>54.015000000000001</v>
          </cell>
        </row>
        <row r="58">
          <cell r="P58">
            <v>54.125</v>
          </cell>
        </row>
        <row r="64">
          <cell r="P64">
            <v>43.569999999999993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48.594999999999999</v>
          </cell>
        </row>
        <row r="69">
          <cell r="P69">
            <v>48.815000000000005</v>
          </cell>
        </row>
        <row r="70">
          <cell r="P70">
            <v>44.284999999999997</v>
          </cell>
        </row>
        <row r="71">
          <cell r="P71">
            <v>52.414999999999999</v>
          </cell>
        </row>
        <row r="72">
          <cell r="P72">
            <v>17.344999999999999</v>
          </cell>
        </row>
        <row r="73">
          <cell r="P73">
            <v>46.33</v>
          </cell>
        </row>
        <row r="74">
          <cell r="P74">
            <v>54.31</v>
          </cell>
        </row>
        <row r="75">
          <cell r="P75">
            <v>54.36</v>
          </cell>
        </row>
        <row r="76">
          <cell r="P76">
            <v>43.754999999999995</v>
          </cell>
        </row>
        <row r="77">
          <cell r="P77">
            <v>51.789999999999992</v>
          </cell>
        </row>
        <row r="78">
          <cell r="P78">
            <v>0</v>
          </cell>
        </row>
        <row r="79">
          <cell r="P79">
            <v>44.495000000000005</v>
          </cell>
        </row>
        <row r="80">
          <cell r="P80">
            <v>52.83</v>
          </cell>
        </row>
        <row r="81">
          <cell r="P81">
            <v>55.615000000000009</v>
          </cell>
        </row>
        <row r="82">
          <cell r="P82">
            <v>44.74</v>
          </cell>
        </row>
        <row r="83">
          <cell r="P83">
            <v>53.59</v>
          </cell>
        </row>
        <row r="84">
          <cell r="P84">
            <v>38.299999999999997</v>
          </cell>
        </row>
        <row r="90">
          <cell r="P90">
            <v>43.68</v>
          </cell>
        </row>
        <row r="91">
          <cell r="P91">
            <v>47.7</v>
          </cell>
        </row>
        <row r="92">
          <cell r="P92">
            <v>0</v>
          </cell>
        </row>
        <row r="93">
          <cell r="P93">
            <v>42.16</v>
          </cell>
        </row>
        <row r="94">
          <cell r="P94">
            <v>50.69</v>
          </cell>
        </row>
        <row r="95">
          <cell r="P95">
            <v>0</v>
          </cell>
        </row>
        <row r="96">
          <cell r="P96">
            <v>42.66</v>
          </cell>
        </row>
        <row r="97">
          <cell r="P97">
            <v>51.66</v>
          </cell>
        </row>
        <row r="98">
          <cell r="P98">
            <v>0</v>
          </cell>
        </row>
        <row r="99">
          <cell r="Q99">
            <v>42.43</v>
          </cell>
        </row>
        <row r="100">
          <cell r="P100">
            <v>50.31</v>
          </cell>
        </row>
        <row r="101">
          <cell r="P101">
            <v>0</v>
          </cell>
        </row>
        <row r="102">
          <cell r="P102">
            <v>43.48</v>
          </cell>
        </row>
        <row r="103">
          <cell r="P103">
            <v>49.66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1DE0-13AC-554E-A1D1-035AF732E610}">
  <dimension ref="A1:Q40"/>
  <sheetViews>
    <sheetView zoomScaleNormal="100" workbookViewId="0">
      <pane xSplit="1" ySplit="8" topLeftCell="B9" activePane="bottomRight" state="frozen"/>
      <selection activeCell="E23" sqref="E23"/>
      <selection pane="topRight" activeCell="E23" sqref="E23"/>
      <selection pane="bottomLeft" activeCell="E23" sqref="E23"/>
      <selection pane="bottomRight" activeCell="D9" sqref="D9"/>
    </sheetView>
  </sheetViews>
  <sheetFormatPr baseColWidth="10" defaultRowHeight="15.75" x14ac:dyDescent="0.25"/>
  <cols>
    <col min="1" max="1" width="3.125" customWidth="1"/>
    <col min="2" max="2" width="36" customWidth="1"/>
    <col min="3" max="3" width="17.5" customWidth="1"/>
    <col min="4" max="4" width="17.125" customWidth="1"/>
    <col min="5" max="7" width="18.125" customWidth="1"/>
    <col min="9" max="9" width="7" customWidth="1"/>
    <col min="10" max="10" width="8.25" customWidth="1"/>
    <col min="13" max="13" width="13.125" customWidth="1"/>
    <col min="14" max="14" width="12.75" bestFit="1" customWidth="1"/>
    <col min="15" max="15" width="12.75" customWidth="1"/>
    <col min="16" max="16" width="12.75" bestFit="1" customWidth="1"/>
    <col min="17" max="17" width="14" customWidth="1"/>
  </cols>
  <sheetData>
    <row r="1" spans="1:17" ht="26.25" x14ac:dyDescent="0.4">
      <c r="J1" s="22"/>
      <c r="K1" s="22"/>
      <c r="L1" s="22"/>
      <c r="M1" s="29"/>
      <c r="N1" s="29"/>
      <c r="O1" s="29"/>
      <c r="P1" s="29"/>
      <c r="Q1" s="29"/>
    </row>
    <row r="2" spans="1:17" ht="26.25" x14ac:dyDescent="0.4">
      <c r="B2" s="20" t="s">
        <v>12</v>
      </c>
      <c r="J2" s="1"/>
      <c r="K2" s="1"/>
      <c r="L2" s="1"/>
      <c r="M2" s="20" t="s">
        <v>2</v>
      </c>
      <c r="N2" s="20" t="s">
        <v>10</v>
      </c>
      <c r="O2" s="20"/>
      <c r="P2" s="20" t="s">
        <v>11</v>
      </c>
      <c r="Q2" s="20" t="s">
        <v>9</v>
      </c>
    </row>
    <row r="3" spans="1:17" ht="26.25" x14ac:dyDescent="0.4">
      <c r="J3" s="35" t="s">
        <v>3</v>
      </c>
      <c r="K3" s="35"/>
      <c r="L3" s="35"/>
      <c r="M3" s="21">
        <f>(LARGE(D9:D16,1))+(LARGE(D9:D16,2))+(LARGE(D9:D16,3))+(LARGE(D9:D16,4))</f>
        <v>174.67000000000002</v>
      </c>
      <c r="N3" s="21">
        <f>(LARGE(E9:E16,1))+(LARGE(E9:E16,2))+(LARGE(E9:E16,3))+(LARGE(E9:E16,4))</f>
        <v>207.73999999999998</v>
      </c>
      <c r="O3" s="21">
        <f>M3+N3</f>
        <v>382.40999999999997</v>
      </c>
      <c r="P3" s="21">
        <f>(LARGE(F9:F16,1))+(LARGE(F9:F16,2))+(LARGE(F9:F16,3))+(LARGE(F9:F16,4))</f>
        <v>210.41499999999999</v>
      </c>
      <c r="Q3" s="21">
        <f>SUM(M3:P3)</f>
        <v>975.2349999999999</v>
      </c>
    </row>
    <row r="4" spans="1:17" ht="26.25" x14ac:dyDescent="0.4">
      <c r="J4" s="35" t="s">
        <v>4</v>
      </c>
      <c r="K4" s="35"/>
      <c r="L4" s="35"/>
      <c r="M4" s="21">
        <f>(LARGE(D17:D24,1))+(LARGE(D17:D24,2))+(LARGE(D17:D24,3))+(LARGE(D17:D24,4))</f>
        <v>172.83499999999998</v>
      </c>
      <c r="N4" s="21">
        <f>(LARGE(E17:E24,1))+(LARGE(E17:E24,2))+(LARGE(E17:E24,3))+(LARGE(E17:E24,4))</f>
        <v>206.61499999999998</v>
      </c>
      <c r="O4" s="21">
        <f t="shared" ref="O4:O6" si="0">M4+N4</f>
        <v>379.44999999999993</v>
      </c>
      <c r="P4" s="21">
        <f>(LARGE(F17:F24,1))+(LARGE(F17:F24,2))+(LARGE(F17:F24,3))+(LARGE(F17:F24,4))</f>
        <v>203.33499999999998</v>
      </c>
      <c r="Q4" s="21">
        <f t="shared" ref="Q4:Q6" si="1">SUM(M4:P4)</f>
        <v>962.2349999999999</v>
      </c>
    </row>
    <row r="5" spans="1:17" ht="26.25" x14ac:dyDescent="0.4">
      <c r="J5" s="35" t="s">
        <v>5</v>
      </c>
      <c r="K5" s="35"/>
      <c r="L5" s="35"/>
      <c r="M5" s="21">
        <f>(LARGE(D25:D32,1))+(LARGE(D25:D32,2))+(LARGE(D25:D32,3))+(LARGE(D25:D32,4))</f>
        <v>179.85</v>
      </c>
      <c r="N5" s="21">
        <f>(LARGE(E25:E32,1))+(LARGE(E25:E32,2))+(LARGE(E25:E32,3))+(LARGE(E25:E32,4))</f>
        <v>213.14500000000001</v>
      </c>
      <c r="O5" s="21">
        <f t="shared" si="0"/>
        <v>392.995</v>
      </c>
      <c r="P5" s="21">
        <f>(LARGE(F25:F32,1))+(LARGE(F25:F32,2))+(LARGE(F25:F32,3))+(LARGE(F25:F32,4))</f>
        <v>197.09000000000003</v>
      </c>
      <c r="Q5" s="21">
        <f t="shared" si="1"/>
        <v>983.08</v>
      </c>
    </row>
    <row r="6" spans="1:17" ht="26.25" x14ac:dyDescent="0.4">
      <c r="J6" s="35" t="s">
        <v>6</v>
      </c>
      <c r="K6" s="35"/>
      <c r="L6" s="35"/>
      <c r="M6" s="21">
        <f>(LARGE(D33:D40,1))+(LARGE(D33:D40,2))+(LARGE(D33:D40,3))+(LARGE(D33:D40,4))</f>
        <v>172.25</v>
      </c>
      <c r="N6" s="21">
        <f>(LARGE(E33:E40,1))+(LARGE(E33:E40,2))+(LARGE(E33:E40,3))+(LARGE(E33:E40,4))</f>
        <v>202.32</v>
      </c>
      <c r="O6" s="21">
        <f t="shared" si="0"/>
        <v>374.57</v>
      </c>
      <c r="P6" s="21">
        <f>(LARGE(F33:F40,1))+(LARGE(F33:F40,2))+(LARGE(F33:F40,3))+(LARGE(F33:F40,4))</f>
        <v>0</v>
      </c>
      <c r="Q6" s="21">
        <f t="shared" si="1"/>
        <v>749.14</v>
      </c>
    </row>
    <row r="7" spans="1:17" ht="23.25" x14ac:dyDescent="0.35">
      <c r="A7" s="1"/>
      <c r="B7" s="1"/>
      <c r="C7" s="1"/>
      <c r="D7" s="1"/>
      <c r="E7" s="1"/>
      <c r="F7" s="1"/>
      <c r="G7" s="1"/>
    </row>
    <row r="8" spans="1:17" ht="27" thickBot="1" x14ac:dyDescent="0.45">
      <c r="A8" s="1"/>
      <c r="B8" s="20" t="s">
        <v>0</v>
      </c>
      <c r="C8" s="20" t="s">
        <v>1</v>
      </c>
      <c r="D8" s="20" t="s">
        <v>2</v>
      </c>
      <c r="E8" s="20" t="s">
        <v>10</v>
      </c>
      <c r="F8" s="20" t="s">
        <v>11</v>
      </c>
      <c r="G8" s="20" t="s">
        <v>9</v>
      </c>
    </row>
    <row r="9" spans="1:17" ht="23.25" x14ac:dyDescent="0.35">
      <c r="A9" s="1"/>
      <c r="B9" s="15" t="s">
        <v>30</v>
      </c>
      <c r="C9" s="12" t="str">
        <f t="shared" ref="C9:C16" si="2">$J$3</f>
        <v>Weingarten</v>
      </c>
      <c r="D9" s="13">
        <f>[1]Tabelle1!$P$38</f>
        <v>40.08</v>
      </c>
      <c r="E9" s="13">
        <f>[1]Tabelle1!$P$39</f>
        <v>0</v>
      </c>
      <c r="F9" s="13">
        <f>[1]Tabelle1!$P$40</f>
        <v>0</v>
      </c>
      <c r="G9" s="23">
        <f t="shared" ref="G9:G40" si="3">SUM(D9:E9)</f>
        <v>40.08</v>
      </c>
    </row>
    <row r="10" spans="1:17" ht="23.25" x14ac:dyDescent="0.35">
      <c r="A10" s="1"/>
      <c r="B10" s="15" t="s">
        <v>31</v>
      </c>
      <c r="C10" s="15" t="str">
        <f t="shared" si="2"/>
        <v>Weingarten</v>
      </c>
      <c r="D10" s="16">
        <f>[1]Tabelle1!$P$41</f>
        <v>39.49</v>
      </c>
      <c r="E10" s="16">
        <f>[1]Tabelle1!$P$42</f>
        <v>49.82</v>
      </c>
      <c r="F10" s="16">
        <f>[1]Tabelle1!$P$43</f>
        <v>50.12</v>
      </c>
      <c r="G10" s="24">
        <f t="shared" si="3"/>
        <v>89.31</v>
      </c>
    </row>
    <row r="11" spans="1:17" ht="23.25" x14ac:dyDescent="0.35">
      <c r="A11" s="1"/>
      <c r="B11" s="15" t="s">
        <v>32</v>
      </c>
      <c r="C11" s="15" t="str">
        <f t="shared" si="2"/>
        <v>Weingarten</v>
      </c>
      <c r="D11" s="16">
        <f>[1]Tabelle1!$P$44</f>
        <v>41.61</v>
      </c>
      <c r="E11" s="16">
        <f>[1]Tabelle1!$P$45</f>
        <v>49.49</v>
      </c>
      <c r="F11" s="16">
        <f>[1]Tabelle1!$P$46</f>
        <v>38.24</v>
      </c>
      <c r="G11" s="24">
        <f t="shared" si="3"/>
        <v>91.1</v>
      </c>
    </row>
    <row r="12" spans="1:17" ht="23.25" x14ac:dyDescent="0.35">
      <c r="A12" s="1"/>
      <c r="B12" s="15" t="s">
        <v>33</v>
      </c>
      <c r="C12" s="15"/>
      <c r="D12" s="16">
        <f>[1]Tabelle1!$P$47</f>
        <v>41.93</v>
      </c>
      <c r="E12" s="16">
        <f>[1]Tabelle1!$P$48</f>
        <v>51.04</v>
      </c>
      <c r="F12" s="16">
        <f>[1]Tabelle1!$P$49</f>
        <v>51.76</v>
      </c>
      <c r="G12" s="24">
        <f t="shared" si="3"/>
        <v>92.97</v>
      </c>
    </row>
    <row r="13" spans="1:17" ht="23.25" x14ac:dyDescent="0.35">
      <c r="A13" s="1"/>
      <c r="B13" s="15" t="s">
        <v>34</v>
      </c>
      <c r="C13" s="15"/>
      <c r="D13" s="16">
        <f>[1]Tabelle1!$P$50</f>
        <v>0</v>
      </c>
      <c r="E13" s="16">
        <f>[1]Tabelle1!$P$51</f>
        <v>46.480000000000004</v>
      </c>
      <c r="F13" s="16">
        <f>[1]Tabelle1!$P$52</f>
        <v>46.370000000000005</v>
      </c>
      <c r="G13" s="24">
        <f t="shared" si="3"/>
        <v>46.480000000000004</v>
      </c>
    </row>
    <row r="14" spans="1:17" ht="23.25" x14ac:dyDescent="0.35">
      <c r="A14" s="1"/>
      <c r="B14" s="15" t="s">
        <v>35</v>
      </c>
      <c r="C14" s="15"/>
      <c r="D14" s="16">
        <f>[1]Tabelle1!$P$53</f>
        <v>45.199999999999996</v>
      </c>
      <c r="E14" s="16">
        <f>[1]Tabelle1!$P$54</f>
        <v>52.865000000000002</v>
      </c>
      <c r="F14" s="16">
        <f>[1]Tabelle1!$P$55</f>
        <v>54.41</v>
      </c>
      <c r="G14" s="24">
        <f t="shared" si="3"/>
        <v>98.064999999999998</v>
      </c>
    </row>
    <row r="15" spans="1:17" ht="23.25" x14ac:dyDescent="0.35">
      <c r="A15" s="1"/>
      <c r="B15" s="15" t="s">
        <v>7</v>
      </c>
      <c r="C15" s="15"/>
      <c r="D15" s="16">
        <f>[1]Tabelle1!$P$56</f>
        <v>45.930000000000007</v>
      </c>
      <c r="E15" s="16">
        <f>[1]Tabelle1!$P$57</f>
        <v>54.015000000000001</v>
      </c>
      <c r="F15" s="16">
        <f>[1]Tabelle1!$P$58</f>
        <v>54.125</v>
      </c>
      <c r="G15" s="24">
        <f t="shared" si="3"/>
        <v>99.945000000000007</v>
      </c>
    </row>
    <row r="16" spans="1:17" ht="24" thickBot="1" x14ac:dyDescent="0.4">
      <c r="A16" s="1"/>
      <c r="B16" s="15" t="s">
        <v>8</v>
      </c>
      <c r="C16" s="18"/>
      <c r="D16" s="19">
        <v>0</v>
      </c>
      <c r="E16" s="19">
        <v>0</v>
      </c>
      <c r="F16" s="19">
        <v>0</v>
      </c>
      <c r="G16" s="25">
        <f t="shared" si="3"/>
        <v>0</v>
      </c>
    </row>
    <row r="17" spans="1:7" ht="23.25" x14ac:dyDescent="0.35">
      <c r="A17" s="1"/>
      <c r="B17" s="5" t="s">
        <v>30</v>
      </c>
      <c r="C17" s="3"/>
      <c r="D17" s="4">
        <f>[1]Tabelle1!$P$12</f>
        <v>0</v>
      </c>
      <c r="E17" s="4">
        <f>[1]Tabelle1!$P$13</f>
        <v>0</v>
      </c>
      <c r="F17" s="4">
        <f>[1]Tabelle1!$P$14</f>
        <v>0</v>
      </c>
      <c r="G17" s="26">
        <f t="shared" si="3"/>
        <v>0</v>
      </c>
    </row>
    <row r="18" spans="1:7" ht="23.25" x14ac:dyDescent="0.35">
      <c r="A18" s="1"/>
      <c r="B18" s="5" t="s">
        <v>31</v>
      </c>
      <c r="C18" s="6"/>
      <c r="D18" s="7">
        <f>[1]Tabelle1!$P$15</f>
        <v>0</v>
      </c>
      <c r="E18" s="7">
        <f>[1]Tabelle1!$P$16</f>
        <v>0</v>
      </c>
      <c r="F18" s="7">
        <f>[1]Tabelle1!$P$17</f>
        <v>0</v>
      </c>
      <c r="G18" s="27">
        <f t="shared" si="3"/>
        <v>0</v>
      </c>
    </row>
    <row r="19" spans="1:7" ht="23.25" x14ac:dyDescent="0.35">
      <c r="A19" s="1"/>
      <c r="B19" s="5" t="s">
        <v>32</v>
      </c>
      <c r="C19" s="6"/>
      <c r="D19" s="7">
        <f>[1]Tabelle1!$P$18</f>
        <v>40.26</v>
      </c>
      <c r="E19" s="7">
        <f>[1]Tabelle1!$P$19</f>
        <v>46.79</v>
      </c>
      <c r="F19" s="7">
        <f>[1]Tabelle1!$P$20</f>
        <v>24.115000000000002</v>
      </c>
      <c r="G19" s="27">
        <f t="shared" si="3"/>
        <v>87.05</v>
      </c>
    </row>
    <row r="20" spans="1:7" ht="23.25" x14ac:dyDescent="0.35">
      <c r="A20" s="1"/>
      <c r="B20" s="5" t="s">
        <v>33</v>
      </c>
      <c r="C20" s="6"/>
      <c r="D20" s="7">
        <f>[1]Tabelle1!$P$21</f>
        <v>38.33</v>
      </c>
      <c r="E20" s="7">
        <f>[1]Tabelle1!$P$22</f>
        <v>47.55</v>
      </c>
      <c r="F20" s="7">
        <f>[1]Tabelle1!$P$23</f>
        <v>48.11</v>
      </c>
      <c r="G20" s="27">
        <f t="shared" si="3"/>
        <v>85.88</v>
      </c>
    </row>
    <row r="21" spans="1:7" ht="23.25" x14ac:dyDescent="0.35">
      <c r="A21" s="1"/>
      <c r="B21" s="5" t="s">
        <v>34</v>
      </c>
      <c r="C21" s="6"/>
      <c r="D21" s="7">
        <f>[1]Tabelle1!$P$24</f>
        <v>40.159999999999997</v>
      </c>
      <c r="E21" s="7">
        <f>[1]Tabelle1!$P$25</f>
        <v>48.71</v>
      </c>
      <c r="F21" s="7">
        <f>[1]Tabelle1!$P$26</f>
        <v>49.59</v>
      </c>
      <c r="G21" s="27">
        <f t="shared" si="3"/>
        <v>88.87</v>
      </c>
    </row>
    <row r="22" spans="1:7" ht="23.25" x14ac:dyDescent="0.35">
      <c r="A22" s="1"/>
      <c r="B22" s="5" t="s">
        <v>35</v>
      </c>
      <c r="C22" s="6"/>
      <c r="D22" s="7">
        <f>[1]Tabelle1!$P$27</f>
        <v>40.98</v>
      </c>
      <c r="E22" s="7">
        <f>[1]Tabelle1!$P$28</f>
        <v>50.1</v>
      </c>
      <c r="F22" s="7">
        <f>[1]Tabelle1!$P$29</f>
        <v>49.93</v>
      </c>
      <c r="G22" s="27">
        <f t="shared" si="3"/>
        <v>91.08</v>
      </c>
    </row>
    <row r="23" spans="1:7" ht="23.25" x14ac:dyDescent="0.35">
      <c r="A23" s="1"/>
      <c r="B23" s="5" t="s">
        <v>7</v>
      </c>
      <c r="C23" s="6"/>
      <c r="D23" s="7">
        <f>[1]Tabelle1!$P$30</f>
        <v>45.36999999999999</v>
      </c>
      <c r="E23" s="7">
        <f>[1]Tabelle1!$P$31</f>
        <v>53.464999999999996</v>
      </c>
      <c r="F23" s="7">
        <f>[1]Tabelle1!$P$32</f>
        <v>55.704999999999998</v>
      </c>
      <c r="G23" s="27">
        <f t="shared" si="3"/>
        <v>98.83499999999998</v>
      </c>
    </row>
    <row r="24" spans="1:7" ht="24" thickBot="1" x14ac:dyDescent="0.4">
      <c r="A24" s="1"/>
      <c r="B24" s="5" t="s">
        <v>8</v>
      </c>
      <c r="C24" s="9"/>
      <c r="D24" s="10">
        <f>[1]Tabelle1!$P$33</f>
        <v>46.225000000000009</v>
      </c>
      <c r="E24" s="10">
        <f>[1]Tabelle1!$P$34</f>
        <v>54.339999999999989</v>
      </c>
      <c r="F24" s="10">
        <f>[1]Tabelle1!$P$35</f>
        <v>6.3</v>
      </c>
      <c r="G24" s="28">
        <f t="shared" si="3"/>
        <v>100.565</v>
      </c>
    </row>
    <row r="25" spans="1:7" ht="24" thickBot="1" x14ac:dyDescent="0.4">
      <c r="A25" s="1"/>
      <c r="B25" s="11" t="s">
        <v>30</v>
      </c>
      <c r="C25" s="12"/>
      <c r="D25" s="13">
        <f>[1]Tabelle1!$P$64</f>
        <v>43.569999999999993</v>
      </c>
      <c r="E25" s="16">
        <f>[1]Tabelle1!$P$65</f>
        <v>0</v>
      </c>
      <c r="F25" s="16">
        <f>[1]Tabelle1!$P$66</f>
        <v>0</v>
      </c>
      <c r="G25" s="23">
        <f t="shared" si="3"/>
        <v>43.569999999999993</v>
      </c>
    </row>
    <row r="26" spans="1:7" ht="24" thickBot="1" x14ac:dyDescent="0.4">
      <c r="A26" s="1"/>
      <c r="B26" s="11" t="s">
        <v>31</v>
      </c>
      <c r="C26" s="15"/>
      <c r="D26" s="16">
        <f>[1]Tabelle1!$P$67</f>
        <v>0</v>
      </c>
      <c r="E26" s="16">
        <f>[1]Tabelle1!$P$68</f>
        <v>48.594999999999999</v>
      </c>
      <c r="F26" s="16">
        <f>[1]Tabelle1!$P$69</f>
        <v>48.815000000000005</v>
      </c>
      <c r="G26" s="24">
        <f t="shared" si="3"/>
        <v>48.594999999999999</v>
      </c>
    </row>
    <row r="27" spans="1:7" ht="24" thickBot="1" x14ac:dyDescent="0.4">
      <c r="A27" s="1"/>
      <c r="B27" s="11" t="s">
        <v>32</v>
      </c>
      <c r="C27" s="15"/>
      <c r="D27" s="16">
        <f>[1]Tabelle1!$P$70</f>
        <v>44.284999999999997</v>
      </c>
      <c r="E27" s="16">
        <f>[1]Tabelle1!$P$71</f>
        <v>52.414999999999999</v>
      </c>
      <c r="F27" s="16">
        <f>[1]Tabelle1!$P$72</f>
        <v>17.344999999999999</v>
      </c>
      <c r="G27" s="24">
        <f t="shared" si="3"/>
        <v>96.699999999999989</v>
      </c>
    </row>
    <row r="28" spans="1:7" ht="24" thickBot="1" x14ac:dyDescent="0.4">
      <c r="A28" s="1"/>
      <c r="B28" s="11" t="s">
        <v>33</v>
      </c>
      <c r="C28" s="15"/>
      <c r="D28" s="16">
        <f>[1]Tabelle1!$P$73</f>
        <v>46.33</v>
      </c>
      <c r="E28" s="16">
        <f>[1]Tabelle1!$P$74</f>
        <v>54.31</v>
      </c>
      <c r="F28" s="16">
        <f>[1]Tabelle1!$P$75</f>
        <v>54.36</v>
      </c>
      <c r="G28" s="24">
        <f t="shared" si="3"/>
        <v>100.64</v>
      </c>
    </row>
    <row r="29" spans="1:7" ht="24" thickBot="1" x14ac:dyDescent="0.4">
      <c r="A29" s="1"/>
      <c r="B29" s="11" t="s">
        <v>34</v>
      </c>
      <c r="C29" s="15"/>
      <c r="D29" s="16">
        <f>[1]Tabelle1!$P$76</f>
        <v>43.754999999999995</v>
      </c>
      <c r="E29" s="16">
        <f>[1]Tabelle1!$P$77</f>
        <v>51.789999999999992</v>
      </c>
      <c r="F29" s="16">
        <f>[1]Tabelle1!$P$78</f>
        <v>0</v>
      </c>
      <c r="G29" s="24">
        <f t="shared" si="3"/>
        <v>95.544999999999987</v>
      </c>
    </row>
    <row r="30" spans="1:7" ht="24" thickBot="1" x14ac:dyDescent="0.4">
      <c r="A30" s="1"/>
      <c r="B30" s="11" t="s">
        <v>35</v>
      </c>
      <c r="C30" s="15"/>
      <c r="D30" s="16">
        <f>[1]Tabelle1!$P$79</f>
        <v>44.495000000000005</v>
      </c>
      <c r="E30" s="16">
        <f>[1]Tabelle1!$P$80</f>
        <v>52.83</v>
      </c>
      <c r="F30" s="16">
        <f>[1]Tabelle1!$P$81</f>
        <v>55.615000000000009</v>
      </c>
      <c r="G30" s="24">
        <f t="shared" si="3"/>
        <v>97.325000000000003</v>
      </c>
    </row>
    <row r="31" spans="1:7" ht="24" thickBot="1" x14ac:dyDescent="0.4">
      <c r="A31" s="1"/>
      <c r="B31" s="11" t="s">
        <v>7</v>
      </c>
      <c r="C31" s="15"/>
      <c r="D31" s="16">
        <f>[1]Tabelle1!$P$82</f>
        <v>44.74</v>
      </c>
      <c r="E31" s="16">
        <f>[1]Tabelle1!$P$83</f>
        <v>53.59</v>
      </c>
      <c r="F31" s="16">
        <f>[1]Tabelle1!$P$84</f>
        <v>38.299999999999997</v>
      </c>
      <c r="G31" s="24">
        <f t="shared" si="3"/>
        <v>98.330000000000013</v>
      </c>
    </row>
    <row r="32" spans="1:7" ht="24" thickBot="1" x14ac:dyDescent="0.4">
      <c r="B32" s="11" t="s">
        <v>8</v>
      </c>
      <c r="C32" s="18"/>
      <c r="D32" s="19">
        <v>0</v>
      </c>
      <c r="E32" s="19">
        <v>0</v>
      </c>
      <c r="F32" s="19">
        <v>0</v>
      </c>
      <c r="G32" s="25">
        <f t="shared" si="3"/>
        <v>0</v>
      </c>
    </row>
    <row r="33" spans="2:7" ht="23.25" x14ac:dyDescent="0.35">
      <c r="B33" s="5" t="s">
        <v>30</v>
      </c>
      <c r="C33" s="3"/>
      <c r="D33" s="4">
        <f>[1]Tabelle1!$P$90</f>
        <v>43.68</v>
      </c>
      <c r="E33" s="7">
        <f>[1]Tabelle1!$P$91</f>
        <v>47.7</v>
      </c>
      <c r="F33" s="7">
        <f>[1]Tabelle1!$P$92</f>
        <v>0</v>
      </c>
      <c r="G33" s="26">
        <f t="shared" si="3"/>
        <v>91.38</v>
      </c>
    </row>
    <row r="34" spans="2:7" ht="23.25" x14ac:dyDescent="0.35">
      <c r="B34" s="5" t="s">
        <v>31</v>
      </c>
      <c r="C34" s="6"/>
      <c r="D34" s="7">
        <f>[1]Tabelle1!$P$93</f>
        <v>42.16</v>
      </c>
      <c r="E34" s="7">
        <f>[1]Tabelle1!$P$94</f>
        <v>50.69</v>
      </c>
      <c r="F34" s="7">
        <f>[1]Tabelle1!$P$95</f>
        <v>0</v>
      </c>
      <c r="G34" s="27">
        <f t="shared" si="3"/>
        <v>92.85</v>
      </c>
    </row>
    <row r="35" spans="2:7" ht="23.25" x14ac:dyDescent="0.35">
      <c r="B35" s="5" t="s">
        <v>32</v>
      </c>
      <c r="C35" s="6"/>
      <c r="D35" s="7">
        <f>[1]Tabelle1!$P$96</f>
        <v>42.66</v>
      </c>
      <c r="E35" s="7">
        <f>[1]Tabelle1!$P$97</f>
        <v>51.66</v>
      </c>
      <c r="F35" s="7">
        <f>[1]Tabelle1!$P$98</f>
        <v>0</v>
      </c>
      <c r="G35" s="27">
        <f t="shared" si="3"/>
        <v>94.32</v>
      </c>
    </row>
    <row r="36" spans="2:7" ht="23.25" x14ac:dyDescent="0.35">
      <c r="B36" s="5" t="s">
        <v>33</v>
      </c>
      <c r="C36" s="6"/>
      <c r="D36" s="7">
        <f>[1]Tabelle1!$Q$99</f>
        <v>42.43</v>
      </c>
      <c r="E36" s="7">
        <f>[1]Tabelle1!$P$100</f>
        <v>50.31</v>
      </c>
      <c r="F36" s="7">
        <f>[1]Tabelle1!$P$101</f>
        <v>0</v>
      </c>
      <c r="G36" s="27">
        <f t="shared" si="3"/>
        <v>92.740000000000009</v>
      </c>
    </row>
    <row r="37" spans="2:7" ht="23.25" x14ac:dyDescent="0.35">
      <c r="B37" s="5" t="s">
        <v>34</v>
      </c>
      <c r="C37" s="6"/>
      <c r="D37" s="7">
        <f>[1]Tabelle1!$P$102</f>
        <v>43.48</v>
      </c>
      <c r="E37" s="7">
        <f>[1]Tabelle1!$P$103</f>
        <v>49.66</v>
      </c>
      <c r="F37" s="7">
        <f>[1]Tabelle1!$P$104</f>
        <v>0</v>
      </c>
      <c r="G37" s="27">
        <f t="shared" si="3"/>
        <v>93.139999999999986</v>
      </c>
    </row>
    <row r="38" spans="2:7" ht="23.25" x14ac:dyDescent="0.35">
      <c r="B38" s="5" t="s">
        <v>35</v>
      </c>
      <c r="C38" s="6"/>
      <c r="D38" s="7">
        <f>[1]Tabelle1!$P$105</f>
        <v>0</v>
      </c>
      <c r="E38" s="7">
        <f>[1]Tabelle1!$P$106</f>
        <v>0</v>
      </c>
      <c r="F38" s="7">
        <f>[1]Tabelle1!$P$107</f>
        <v>0</v>
      </c>
      <c r="G38" s="27">
        <f t="shared" si="3"/>
        <v>0</v>
      </c>
    </row>
    <row r="39" spans="2:7" ht="23.25" x14ac:dyDescent="0.35">
      <c r="B39" s="5" t="s">
        <v>7</v>
      </c>
      <c r="C39" s="6"/>
      <c r="D39" s="7">
        <v>0</v>
      </c>
      <c r="E39" s="7">
        <v>0</v>
      </c>
      <c r="F39" s="7">
        <v>0</v>
      </c>
      <c r="G39" s="27">
        <f t="shared" si="3"/>
        <v>0</v>
      </c>
    </row>
    <row r="40" spans="2:7" ht="24" thickBot="1" x14ac:dyDescent="0.4">
      <c r="B40" s="8" t="s">
        <v>8</v>
      </c>
      <c r="C40" s="9"/>
      <c r="D40" s="10">
        <v>0</v>
      </c>
      <c r="E40" s="10">
        <v>0</v>
      </c>
      <c r="F40" s="10">
        <v>0</v>
      </c>
      <c r="G40" s="28">
        <f t="shared" si="3"/>
        <v>0</v>
      </c>
    </row>
  </sheetData>
  <mergeCells count="4">
    <mergeCell ref="J3:L3"/>
    <mergeCell ref="J4:L4"/>
    <mergeCell ref="J5:L5"/>
    <mergeCell ref="J6:L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8261-5C2B-B947-B67A-01E140E94959}">
  <dimension ref="A1:R37"/>
  <sheetViews>
    <sheetView showGridLines="0" showRowColHeaders="0" zoomScale="120" zoomScaleNormal="120" workbookViewId="0">
      <selection activeCell="R28" sqref="R28"/>
    </sheetView>
  </sheetViews>
  <sheetFormatPr baseColWidth="10" defaultRowHeight="15.75" x14ac:dyDescent="0.25"/>
  <sheetData>
    <row r="1" spans="1:18" ht="51" x14ac:dyDescent="0.75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1"/>
      <c r="Q1" s="31"/>
      <c r="R1" s="31"/>
    </row>
    <row r="2" spans="1:18" ht="51" x14ac:dyDescent="0.75">
      <c r="A2" s="36"/>
      <c r="B2" s="36"/>
      <c r="C2" s="36"/>
      <c r="D2" s="36"/>
      <c r="E2" s="36"/>
      <c r="F2" s="32" t="s">
        <v>28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23.25" x14ac:dyDescent="0.35">
      <c r="A11" s="33"/>
      <c r="B11" s="33"/>
      <c r="C11" s="33"/>
      <c r="D11" s="33"/>
      <c r="E11" s="33"/>
      <c r="F11" s="33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</sheetData>
  <mergeCells count="2">
    <mergeCell ref="A2:E2"/>
    <mergeCell ref="A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B48E-9643-D64C-BCD0-59F40646B4CA}">
  <dimension ref="A1:L32"/>
  <sheetViews>
    <sheetView zoomScaleNormal="100" workbookViewId="0">
      <pane xSplit="1" ySplit="8" topLeftCell="B22" activePane="bottomRight" state="frozen"/>
      <selection activeCell="E23" sqref="E23"/>
      <selection pane="topRight" activeCell="E23" sqref="E23"/>
      <selection pane="bottomLeft" activeCell="E23" sqref="E23"/>
      <selection pane="bottomRight" activeCell="D31" sqref="D31"/>
    </sheetView>
  </sheetViews>
  <sheetFormatPr baseColWidth="10" defaultRowHeight="15.75" x14ac:dyDescent="0.25"/>
  <cols>
    <col min="1" max="1" width="3.125" customWidth="1"/>
    <col min="2" max="2" width="36" customWidth="1"/>
    <col min="3" max="3" width="17.5" customWidth="1"/>
    <col min="4" max="5" width="18.125" customWidth="1"/>
    <col min="11" max="11" width="14.625" customWidth="1"/>
    <col min="12" max="12" width="14.25" customWidth="1"/>
  </cols>
  <sheetData>
    <row r="1" spans="1:12" ht="26.25" x14ac:dyDescent="0.4">
      <c r="H1" s="30"/>
      <c r="I1" s="30"/>
      <c r="J1" s="30"/>
      <c r="K1" s="29"/>
      <c r="L1" s="29"/>
    </row>
    <row r="2" spans="1:12" ht="26.25" x14ac:dyDescent="0.4">
      <c r="B2" s="20" t="s">
        <v>12</v>
      </c>
      <c r="H2" s="1"/>
      <c r="I2" s="1"/>
      <c r="J2" s="1"/>
      <c r="K2" s="20" t="s">
        <v>11</v>
      </c>
      <c r="L2" s="20" t="s">
        <v>9</v>
      </c>
    </row>
    <row r="3" spans="1:12" ht="26.25" x14ac:dyDescent="0.4">
      <c r="H3" s="35" t="s">
        <v>3</v>
      </c>
      <c r="I3" s="35"/>
      <c r="J3" s="35"/>
      <c r="K3" s="21">
        <f>(LARGE(D9:D16,1))+(LARGE(D9:D16,2))+(LARGE(D9:D16,3))+(LARGE(D9:D16,4))</f>
        <v>210.41499999999999</v>
      </c>
      <c r="L3" s="21">
        <f>SUM(K3:K3)</f>
        <v>210.41499999999999</v>
      </c>
    </row>
    <row r="4" spans="1:12" ht="26.25" x14ac:dyDescent="0.4">
      <c r="H4" s="35" t="s">
        <v>4</v>
      </c>
      <c r="I4" s="35"/>
      <c r="J4" s="35"/>
      <c r="K4" s="21">
        <f>(LARGE(D17:D24,1))+(LARGE(D17:D24,2))+(LARGE(D17:D24,3))+(LARGE(D17:D24,4))</f>
        <v>203.33499999999998</v>
      </c>
      <c r="L4" s="21">
        <f>SUM(K4:K4)</f>
        <v>203.33499999999998</v>
      </c>
    </row>
    <row r="5" spans="1:12" ht="26.25" x14ac:dyDescent="0.4">
      <c r="H5" s="35" t="s">
        <v>5</v>
      </c>
      <c r="I5" s="35"/>
      <c r="J5" s="35"/>
      <c r="K5" s="21">
        <f>(LARGE(D25:D32,1))+(LARGE(D25:D32,2))+(LARGE(D25:D32,3))+(LARGE(D25:D32,4))</f>
        <v>197.09000000000003</v>
      </c>
      <c r="L5" s="21">
        <f>SUM(K5:K5)</f>
        <v>197.09000000000003</v>
      </c>
    </row>
    <row r="7" spans="1:12" ht="23.25" x14ac:dyDescent="0.35">
      <c r="A7" s="1"/>
      <c r="B7" s="1"/>
      <c r="C7" s="1"/>
      <c r="D7" s="1"/>
      <c r="E7" s="1"/>
    </row>
    <row r="8" spans="1:12" ht="27" thickBot="1" x14ac:dyDescent="0.45">
      <c r="A8" s="1"/>
      <c r="B8" s="20" t="s">
        <v>0</v>
      </c>
      <c r="C8" s="20" t="s">
        <v>1</v>
      </c>
      <c r="D8" s="20" t="s">
        <v>11</v>
      </c>
      <c r="E8" s="20" t="s">
        <v>9</v>
      </c>
    </row>
    <row r="9" spans="1:12" ht="23.25" x14ac:dyDescent="0.35">
      <c r="A9" s="1"/>
      <c r="B9" s="11" t="s">
        <v>13</v>
      </c>
      <c r="C9" s="12" t="str">
        <f t="shared" ref="C9:C16" si="0">$H$3</f>
        <v>Weingarten</v>
      </c>
      <c r="D9" s="13">
        <f>Eingabe_Vorkampf!F9</f>
        <v>0</v>
      </c>
      <c r="E9" s="13">
        <f>D9</f>
        <v>0</v>
      </c>
    </row>
    <row r="10" spans="1:12" ht="23.25" x14ac:dyDescent="0.35">
      <c r="A10" s="1"/>
      <c r="B10" s="14" t="s">
        <v>14</v>
      </c>
      <c r="C10" s="15" t="str">
        <f t="shared" si="0"/>
        <v>Weingarten</v>
      </c>
      <c r="D10" s="16">
        <f>Eingabe_Vorkampf!F10</f>
        <v>50.12</v>
      </c>
      <c r="E10" s="16">
        <f t="shared" ref="E10:E32" si="1">D10</f>
        <v>50.12</v>
      </c>
    </row>
    <row r="11" spans="1:12" ht="23.25" x14ac:dyDescent="0.35">
      <c r="A11" s="1"/>
      <c r="B11" s="14" t="s">
        <v>15</v>
      </c>
      <c r="C11" s="15" t="str">
        <f t="shared" si="0"/>
        <v>Weingarten</v>
      </c>
      <c r="D11" s="16">
        <f>Eingabe_Vorkampf!F11</f>
        <v>38.24</v>
      </c>
      <c r="E11" s="16">
        <f t="shared" si="1"/>
        <v>38.24</v>
      </c>
    </row>
    <row r="12" spans="1:12" ht="23.25" x14ac:dyDescent="0.35">
      <c r="A12" s="1"/>
      <c r="B12" s="14" t="s">
        <v>16</v>
      </c>
      <c r="C12" s="15" t="str">
        <f t="shared" si="0"/>
        <v>Weingarten</v>
      </c>
      <c r="D12" s="16">
        <f>Eingabe_Vorkampf!F12</f>
        <v>51.76</v>
      </c>
      <c r="E12" s="16">
        <f t="shared" si="1"/>
        <v>51.76</v>
      </c>
    </row>
    <row r="13" spans="1:12" ht="23.25" x14ac:dyDescent="0.35">
      <c r="A13" s="1"/>
      <c r="B13" s="14" t="s">
        <v>17</v>
      </c>
      <c r="C13" s="15" t="str">
        <f t="shared" si="0"/>
        <v>Weingarten</v>
      </c>
      <c r="D13" s="16">
        <f>Eingabe_Vorkampf!F13</f>
        <v>46.370000000000005</v>
      </c>
      <c r="E13" s="16">
        <f t="shared" si="1"/>
        <v>46.370000000000005</v>
      </c>
    </row>
    <row r="14" spans="1:12" ht="23.25" x14ac:dyDescent="0.35">
      <c r="A14" s="1"/>
      <c r="B14" s="14" t="s">
        <v>18</v>
      </c>
      <c r="C14" s="15" t="str">
        <f t="shared" si="0"/>
        <v>Weingarten</v>
      </c>
      <c r="D14" s="16">
        <f>Eingabe_Vorkampf!F14</f>
        <v>54.41</v>
      </c>
      <c r="E14" s="16">
        <f t="shared" si="1"/>
        <v>54.41</v>
      </c>
    </row>
    <row r="15" spans="1:12" ht="23.25" x14ac:dyDescent="0.35">
      <c r="A15" s="1"/>
      <c r="B15" s="14" t="s">
        <v>19</v>
      </c>
      <c r="C15" s="15" t="str">
        <f t="shared" si="0"/>
        <v>Weingarten</v>
      </c>
      <c r="D15" s="16">
        <f>Eingabe_Vorkampf!F15</f>
        <v>54.125</v>
      </c>
      <c r="E15" s="16">
        <f t="shared" si="1"/>
        <v>54.125</v>
      </c>
    </row>
    <row r="16" spans="1:12" ht="24" thickBot="1" x14ac:dyDescent="0.4">
      <c r="A16" s="1"/>
      <c r="B16" s="17" t="s">
        <v>8</v>
      </c>
      <c r="C16" s="18" t="str">
        <f t="shared" si="0"/>
        <v>Weingarten</v>
      </c>
      <c r="D16" s="16">
        <f>Eingabe_Vorkampf!F16</f>
        <v>0</v>
      </c>
      <c r="E16" s="19">
        <f t="shared" si="1"/>
        <v>0</v>
      </c>
    </row>
    <row r="17" spans="1:5" ht="23.25" x14ac:dyDescent="0.35">
      <c r="A17" s="1"/>
      <c r="B17" s="2" t="str">
        <f>[1]Tabelle1!$C$12</f>
        <v>Eva Lindermeir</v>
      </c>
      <c r="C17" s="3" t="str">
        <f t="shared" ref="C17:C24" si="2">$H$4</f>
        <v>Sulzberg</v>
      </c>
      <c r="D17" s="4">
        <f>Eingabe_Vorkampf!F17</f>
        <v>0</v>
      </c>
      <c r="E17" s="4">
        <f t="shared" si="1"/>
        <v>0</v>
      </c>
    </row>
    <row r="18" spans="1:5" ht="23.25" x14ac:dyDescent="0.35">
      <c r="A18" s="1"/>
      <c r="B18" s="5" t="str">
        <f>Eingabe_Vorkampf!B18</f>
        <v>Turner 2</v>
      </c>
      <c r="C18" s="6" t="str">
        <f t="shared" si="2"/>
        <v>Sulzberg</v>
      </c>
      <c r="D18" s="7">
        <f>Eingabe_Vorkampf!F18</f>
        <v>0</v>
      </c>
      <c r="E18" s="7">
        <f t="shared" si="1"/>
        <v>0</v>
      </c>
    </row>
    <row r="19" spans="1:5" ht="23.25" x14ac:dyDescent="0.35">
      <c r="A19" s="1"/>
      <c r="B19" s="5" t="str">
        <f>Eingabe_Vorkampf!B19</f>
        <v>Turner 3</v>
      </c>
      <c r="C19" s="6" t="str">
        <f t="shared" si="2"/>
        <v>Sulzberg</v>
      </c>
      <c r="D19" s="7">
        <f>Eingabe_Vorkampf!F19</f>
        <v>24.115000000000002</v>
      </c>
      <c r="E19" s="7">
        <f t="shared" si="1"/>
        <v>24.115000000000002</v>
      </c>
    </row>
    <row r="20" spans="1:5" ht="23.25" x14ac:dyDescent="0.35">
      <c r="A20" s="1"/>
      <c r="B20" s="5" t="str">
        <f>Eingabe_Vorkampf!B20</f>
        <v>Turner 4</v>
      </c>
      <c r="C20" s="6" t="str">
        <f t="shared" si="2"/>
        <v>Sulzberg</v>
      </c>
      <c r="D20" s="7">
        <f>Eingabe_Vorkampf!F20</f>
        <v>48.11</v>
      </c>
      <c r="E20" s="7">
        <f t="shared" si="1"/>
        <v>48.11</v>
      </c>
    </row>
    <row r="21" spans="1:5" ht="23.25" x14ac:dyDescent="0.35">
      <c r="A21" s="1"/>
      <c r="B21" s="5" t="str">
        <f>Eingabe_Vorkampf!B21</f>
        <v>Turner 5</v>
      </c>
      <c r="C21" s="6" t="str">
        <f t="shared" si="2"/>
        <v>Sulzberg</v>
      </c>
      <c r="D21" s="7">
        <f>Eingabe_Vorkampf!F21</f>
        <v>49.59</v>
      </c>
      <c r="E21" s="7">
        <f t="shared" si="1"/>
        <v>49.59</v>
      </c>
    </row>
    <row r="22" spans="1:5" ht="23.25" x14ac:dyDescent="0.35">
      <c r="A22" s="1"/>
      <c r="B22" s="5" t="str">
        <f>Eingabe_Vorkampf!B22</f>
        <v>Turner 6</v>
      </c>
      <c r="C22" s="6" t="str">
        <f t="shared" si="2"/>
        <v>Sulzberg</v>
      </c>
      <c r="D22" s="7">
        <f>Eingabe_Vorkampf!F22</f>
        <v>49.93</v>
      </c>
      <c r="E22" s="7">
        <f t="shared" si="1"/>
        <v>49.93</v>
      </c>
    </row>
    <row r="23" spans="1:5" ht="23.25" x14ac:dyDescent="0.35">
      <c r="A23" s="1"/>
      <c r="B23" s="5" t="str">
        <f>Eingabe_Vorkampf!B23</f>
        <v>Turner 7</v>
      </c>
      <c r="C23" s="6" t="str">
        <f t="shared" si="2"/>
        <v>Sulzberg</v>
      </c>
      <c r="D23" s="7">
        <f>Eingabe_Vorkampf!F23</f>
        <v>55.704999999999998</v>
      </c>
      <c r="E23" s="7">
        <f t="shared" si="1"/>
        <v>55.704999999999998</v>
      </c>
    </row>
    <row r="24" spans="1:5" ht="24" thickBot="1" x14ac:dyDescent="0.4">
      <c r="A24" s="1"/>
      <c r="B24" s="5" t="str">
        <f>Eingabe_Vorkampf!B24</f>
        <v>Turner 8</v>
      </c>
      <c r="C24" s="9" t="str">
        <f t="shared" si="2"/>
        <v>Sulzberg</v>
      </c>
      <c r="D24" s="10">
        <f>Eingabe_Vorkampf!F24</f>
        <v>6.3</v>
      </c>
      <c r="E24" s="10">
        <f t="shared" si="1"/>
        <v>6.3</v>
      </c>
    </row>
    <row r="25" spans="1:5" ht="23.25" x14ac:dyDescent="0.35">
      <c r="A25" s="1"/>
      <c r="B25" s="11" t="s">
        <v>20</v>
      </c>
      <c r="C25" s="12" t="str">
        <f t="shared" ref="C25:C32" si="3">$H$5</f>
        <v>Cottbus</v>
      </c>
      <c r="D25" s="16">
        <f>Eingabe_Vorkampf!F25</f>
        <v>0</v>
      </c>
      <c r="E25" s="16">
        <f t="shared" si="1"/>
        <v>0</v>
      </c>
    </row>
    <row r="26" spans="1:5" ht="23.25" x14ac:dyDescent="0.35">
      <c r="A26" s="1"/>
      <c r="B26" s="14" t="s">
        <v>21</v>
      </c>
      <c r="C26" s="15" t="str">
        <f t="shared" si="3"/>
        <v>Cottbus</v>
      </c>
      <c r="D26" s="16">
        <f>Eingabe_Vorkampf!F26</f>
        <v>48.815000000000005</v>
      </c>
      <c r="E26" s="16">
        <f t="shared" si="1"/>
        <v>48.815000000000005</v>
      </c>
    </row>
    <row r="27" spans="1:5" ht="23.25" x14ac:dyDescent="0.35">
      <c r="A27" s="1"/>
      <c r="B27" s="14" t="s">
        <v>27</v>
      </c>
      <c r="C27" s="15" t="str">
        <f t="shared" si="3"/>
        <v>Cottbus</v>
      </c>
      <c r="D27" s="16">
        <f>Eingabe_Vorkampf!F27</f>
        <v>17.344999999999999</v>
      </c>
      <c r="E27" s="16">
        <f t="shared" si="1"/>
        <v>17.344999999999999</v>
      </c>
    </row>
    <row r="28" spans="1:5" ht="23.25" x14ac:dyDescent="0.35">
      <c r="A28" s="1"/>
      <c r="B28" s="14" t="s">
        <v>22</v>
      </c>
      <c r="C28" s="15" t="str">
        <f t="shared" si="3"/>
        <v>Cottbus</v>
      </c>
      <c r="D28" s="16">
        <f>Eingabe_Vorkampf!F28</f>
        <v>54.36</v>
      </c>
      <c r="E28" s="16">
        <f t="shared" si="1"/>
        <v>54.36</v>
      </c>
    </row>
    <row r="29" spans="1:5" ht="23.25" x14ac:dyDescent="0.35">
      <c r="A29" s="1"/>
      <c r="B29" s="14" t="s">
        <v>23</v>
      </c>
      <c r="C29" s="15" t="str">
        <f t="shared" si="3"/>
        <v>Cottbus</v>
      </c>
      <c r="D29" s="16">
        <f>Eingabe_Vorkampf!F29</f>
        <v>0</v>
      </c>
      <c r="E29" s="16">
        <f t="shared" si="1"/>
        <v>0</v>
      </c>
    </row>
    <row r="30" spans="1:5" ht="23.25" x14ac:dyDescent="0.35">
      <c r="A30" s="1"/>
      <c r="B30" s="14" t="s">
        <v>24</v>
      </c>
      <c r="C30" s="15" t="str">
        <f t="shared" si="3"/>
        <v>Cottbus</v>
      </c>
      <c r="D30" s="16">
        <f>Eingabe_Vorkampf!F30</f>
        <v>55.615000000000009</v>
      </c>
      <c r="E30" s="16">
        <f t="shared" si="1"/>
        <v>55.615000000000009</v>
      </c>
    </row>
    <row r="31" spans="1:5" ht="23.25" x14ac:dyDescent="0.35">
      <c r="A31" s="1"/>
      <c r="B31" s="14" t="s">
        <v>25</v>
      </c>
      <c r="C31" s="15" t="str">
        <f t="shared" si="3"/>
        <v>Cottbus</v>
      </c>
      <c r="D31" s="16">
        <f>Eingabe_Vorkampf!F31</f>
        <v>38.299999999999997</v>
      </c>
      <c r="E31" s="16">
        <f t="shared" si="1"/>
        <v>38.299999999999997</v>
      </c>
    </row>
    <row r="32" spans="1:5" ht="24" thickBot="1" x14ac:dyDescent="0.4">
      <c r="B32" s="17" t="s">
        <v>26</v>
      </c>
      <c r="C32" s="18" t="str">
        <f t="shared" si="3"/>
        <v>Cottbus</v>
      </c>
      <c r="D32" s="19">
        <f>Eingabe_Vorkampf!F32</f>
        <v>0</v>
      </c>
      <c r="E32" s="19">
        <f t="shared" si="1"/>
        <v>0</v>
      </c>
    </row>
  </sheetData>
  <mergeCells count="3">
    <mergeCell ref="H3:J3"/>
    <mergeCell ref="H4:J4"/>
    <mergeCell ref="H5:J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D820-D2C5-144B-9F20-10E584B579E8}">
  <dimension ref="A1:V35"/>
  <sheetViews>
    <sheetView showGridLines="0" showRowColHeaders="0" tabSelected="1" zoomScaleNormal="100" workbookViewId="0">
      <selection activeCell="H7" sqref="H7"/>
    </sheetView>
  </sheetViews>
  <sheetFormatPr baseColWidth="10" defaultRowHeight="15.75" x14ac:dyDescent="0.25"/>
  <sheetData>
    <row r="1" spans="1:22" ht="51" x14ac:dyDescent="0.75">
      <c r="A1" s="36"/>
      <c r="B1" s="36"/>
      <c r="C1" s="36"/>
      <c r="D1" s="36"/>
      <c r="E1" s="36"/>
      <c r="F1" s="31"/>
      <c r="G1" s="39" t="s">
        <v>37</v>
      </c>
      <c r="H1" s="39"/>
      <c r="I1" s="39"/>
      <c r="J1" s="39"/>
      <c r="K1" s="39"/>
      <c r="L1" s="39"/>
      <c r="M1" s="39"/>
      <c r="N1" s="31"/>
      <c r="O1" s="31"/>
      <c r="P1" s="31"/>
      <c r="Q1" s="31"/>
      <c r="R1" s="31"/>
      <c r="S1" s="31"/>
      <c r="T1" s="31"/>
      <c r="U1" s="31"/>
      <c r="V1" s="31"/>
    </row>
    <row r="2" spans="1:22" ht="51" x14ac:dyDescent="0.75">
      <c r="A2" s="33"/>
      <c r="B2" s="33"/>
      <c r="C2" s="33"/>
      <c r="D2" s="33"/>
      <c r="E2" s="33"/>
      <c r="F2" s="33"/>
      <c r="G2" s="34" t="s">
        <v>36</v>
      </c>
      <c r="H2" s="40"/>
      <c r="I2" s="40"/>
      <c r="J2" s="40"/>
      <c r="K2" s="40"/>
      <c r="L2" s="40"/>
      <c r="M2" s="40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23.25" x14ac:dyDescent="0.35">
      <c r="A11" s="33"/>
      <c r="B11" s="33"/>
      <c r="C11" s="33"/>
      <c r="D11" s="33"/>
      <c r="E11" s="33"/>
      <c r="F11" s="33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</sheetData>
  <mergeCells count="2">
    <mergeCell ref="A1:E1"/>
    <mergeCell ref="G1:M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Eingabe_Vorkampf</vt:lpstr>
      <vt:lpstr>Diagramm_Vorkampf</vt:lpstr>
      <vt:lpstr>Eingabe_Finale</vt:lpstr>
      <vt:lpstr>Diagramm_Finale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Uwe Marquardt</cp:lastModifiedBy>
  <dcterms:created xsi:type="dcterms:W3CDTF">2019-04-29T18:11:39Z</dcterms:created>
  <dcterms:modified xsi:type="dcterms:W3CDTF">2022-03-28T09:41:56Z</dcterms:modified>
</cp:coreProperties>
</file>