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Volumes/THIEL/Trampolin ab 24.09.2009/Trampolin/DTB 2020/Auswertung NK für 2021/"/>
    </mc:Choice>
  </mc:AlternateContent>
  <bookViews>
    <workbookView xWindow="21960" yWindow="460" windowWidth="29020" windowHeight="15980" firstSheet="2" activeTab="3"/>
  </bookViews>
  <sheets>
    <sheet name="Vergleichswerte" sheetId="1" state="hidden" r:id="rId1"/>
    <sheet name="Gesamtliste" sheetId="2" state="hidden" r:id="rId2"/>
    <sheet name="W_bis_21" sheetId="3" r:id="rId3"/>
    <sheet name="M_bis_21" sheetId="10" r:id="rId4"/>
  </sheets>
  <definedNames>
    <definedName name="_xlnm._FilterDatabase" localSheetId="3" hidden="1">M_bis_21!$A$2:$BY$2</definedName>
    <definedName name="_xlnm._FilterDatabase" localSheetId="2" hidden="1">W_bis_21!$A$2:$BY$57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0" l="1"/>
  <c r="L36" i="10"/>
  <c r="M36" i="10"/>
  <c r="BH36" i="10"/>
  <c r="AD36" i="10"/>
  <c r="AN36" i="10"/>
  <c r="AX36" i="10"/>
  <c r="BR36" i="10"/>
  <c r="G36" i="10"/>
  <c r="N36" i="10"/>
  <c r="O36" i="10"/>
  <c r="P36" i="10"/>
  <c r="J36" i="10"/>
  <c r="BN36" i="10"/>
  <c r="K34" i="10"/>
  <c r="L34" i="10"/>
  <c r="M34" i="10"/>
  <c r="N34" i="10"/>
  <c r="O34" i="10"/>
  <c r="P34" i="10"/>
  <c r="J34" i="10"/>
  <c r="K35" i="10"/>
  <c r="L35" i="10"/>
  <c r="M35" i="10"/>
  <c r="N35" i="10"/>
  <c r="O35" i="10"/>
  <c r="AT35" i="10"/>
  <c r="P35" i="10"/>
  <c r="J35" i="10"/>
  <c r="AG35" i="10"/>
  <c r="AJ35" i="10"/>
  <c r="AQ35" i="10"/>
  <c r="BA35" i="10"/>
  <c r="BD35" i="10"/>
  <c r="BK35" i="10"/>
  <c r="BU35" i="10"/>
  <c r="BX35" i="10"/>
  <c r="K24" i="10"/>
  <c r="L24" i="10"/>
  <c r="M24" i="10"/>
  <c r="N24" i="10"/>
  <c r="O24" i="10"/>
  <c r="AT24" i="10"/>
  <c r="AG24" i="10"/>
  <c r="P24" i="10"/>
  <c r="AQ24" i="10"/>
  <c r="AX24" i="10"/>
  <c r="BA24" i="10"/>
  <c r="BD24" i="10"/>
  <c r="BN24" i="10"/>
  <c r="BU24" i="10"/>
  <c r="BX24" i="10"/>
  <c r="K28" i="10"/>
  <c r="L28" i="10"/>
  <c r="M28" i="10"/>
  <c r="AD28" i="10"/>
  <c r="AN28" i="10"/>
  <c r="AX28" i="10"/>
  <c r="BH28" i="10"/>
  <c r="BR28" i="10"/>
  <c r="G28" i="10"/>
  <c r="N28" i="10"/>
  <c r="O28" i="10"/>
  <c r="BN28" i="10"/>
  <c r="P28" i="10"/>
  <c r="J28" i="10"/>
  <c r="K27" i="10"/>
  <c r="L27" i="10"/>
  <c r="M27" i="10"/>
  <c r="N27" i="10"/>
  <c r="O27" i="10"/>
  <c r="BD27" i="10"/>
  <c r="P27" i="10"/>
  <c r="J27" i="10"/>
  <c r="K32" i="10"/>
  <c r="L32" i="10"/>
  <c r="M32" i="10"/>
  <c r="N32" i="10"/>
  <c r="O32" i="10"/>
  <c r="AG32" i="10"/>
  <c r="P32" i="10"/>
  <c r="J32" i="10"/>
  <c r="AJ32" i="10"/>
  <c r="AQ32" i="10"/>
  <c r="AT32" i="10"/>
  <c r="BD32" i="10"/>
  <c r="BK32" i="10"/>
  <c r="BN32" i="10"/>
  <c r="BX32" i="10"/>
  <c r="K26" i="10"/>
  <c r="L26" i="10"/>
  <c r="M26" i="10"/>
  <c r="AX26" i="10"/>
  <c r="N26" i="10"/>
  <c r="O26" i="10"/>
  <c r="AG26" i="10"/>
  <c r="AJ26" i="10"/>
  <c r="P26" i="10"/>
  <c r="AQ26" i="10"/>
  <c r="AT26" i="10"/>
  <c r="BD26" i="10"/>
  <c r="BK26" i="10"/>
  <c r="BX26" i="10"/>
  <c r="K30" i="10"/>
  <c r="L30" i="10"/>
  <c r="M30" i="10"/>
  <c r="BH30" i="10"/>
  <c r="N30" i="10"/>
  <c r="O30" i="10"/>
  <c r="BN30" i="10"/>
  <c r="P30" i="10"/>
  <c r="J30" i="10"/>
  <c r="AD30" i="10"/>
  <c r="BR30" i="10"/>
  <c r="K23" i="10"/>
  <c r="L23" i="10"/>
  <c r="M23" i="10"/>
  <c r="N23" i="10"/>
  <c r="O23" i="10"/>
  <c r="BD23" i="10"/>
  <c r="P23" i="10"/>
  <c r="J23" i="10"/>
  <c r="AD23" i="10"/>
  <c r="BR23" i="10"/>
  <c r="K31" i="10"/>
  <c r="L31" i="10"/>
  <c r="M31" i="10"/>
  <c r="BH31" i="10"/>
  <c r="N31" i="10"/>
  <c r="O31" i="10"/>
  <c r="AT31" i="10"/>
  <c r="P31" i="10"/>
  <c r="J31" i="10"/>
  <c r="AG31" i="10"/>
  <c r="BA31" i="10"/>
  <c r="BD31" i="10"/>
  <c r="BN31" i="10"/>
  <c r="BU31" i="10"/>
  <c r="K25" i="10"/>
  <c r="L25" i="10"/>
  <c r="M25" i="10"/>
  <c r="AX25" i="10"/>
  <c r="N25" i="10"/>
  <c r="O25" i="10"/>
  <c r="BX25" i="10"/>
  <c r="P25" i="10"/>
  <c r="AJ25" i="10"/>
  <c r="BA25" i="10"/>
  <c r="BK25" i="10"/>
  <c r="BN25" i="10"/>
  <c r="K29" i="10"/>
  <c r="L29" i="10"/>
  <c r="M29" i="10"/>
  <c r="AD29" i="10"/>
  <c r="AN29" i="10"/>
  <c r="N29" i="10"/>
  <c r="O29" i="10"/>
  <c r="P29" i="10"/>
  <c r="J29" i="10"/>
  <c r="BA29" i="10"/>
  <c r="BN29" i="10"/>
  <c r="K16" i="10"/>
  <c r="L16" i="10"/>
  <c r="M16" i="10"/>
  <c r="N16" i="10"/>
  <c r="O16" i="10"/>
  <c r="P16" i="10"/>
  <c r="J16" i="10"/>
  <c r="K14" i="10"/>
  <c r="L14" i="10"/>
  <c r="M14" i="10"/>
  <c r="N14" i="10"/>
  <c r="O14" i="10"/>
  <c r="AQ14" i="10"/>
  <c r="P14" i="10"/>
  <c r="J14" i="10"/>
  <c r="AG14" i="10"/>
  <c r="BA14" i="10"/>
  <c r="BU14" i="10"/>
  <c r="K17" i="10"/>
  <c r="L17" i="10"/>
  <c r="M17" i="10"/>
  <c r="AX17" i="10"/>
  <c r="N17" i="10"/>
  <c r="O17" i="10"/>
  <c r="AJ17" i="10"/>
  <c r="P17" i="10"/>
  <c r="J17" i="10"/>
  <c r="BA17" i="10"/>
  <c r="BK17" i="10"/>
  <c r="BX17" i="10"/>
  <c r="J15" i="10"/>
  <c r="K15" i="10"/>
  <c r="L15" i="10"/>
  <c r="M15" i="10"/>
  <c r="BH15" i="10"/>
  <c r="N15" i="10"/>
  <c r="O15" i="10"/>
  <c r="P15" i="10"/>
  <c r="AX15" i="10"/>
  <c r="K20" i="10"/>
  <c r="L20" i="10"/>
  <c r="M20" i="10"/>
  <c r="AN20" i="10"/>
  <c r="N20" i="10"/>
  <c r="O20" i="10"/>
  <c r="AQ20" i="10"/>
  <c r="P20" i="10"/>
  <c r="J20" i="10"/>
  <c r="BA20" i="10"/>
  <c r="BN20" i="10"/>
  <c r="K22" i="10"/>
  <c r="L22" i="10"/>
  <c r="M22" i="10"/>
  <c r="BH22" i="10"/>
  <c r="N22" i="10"/>
  <c r="O22" i="10"/>
  <c r="BA22" i="10"/>
  <c r="AG22" i="10"/>
  <c r="P22" i="10"/>
  <c r="J22" i="10"/>
  <c r="AT22" i="10"/>
  <c r="BU22" i="10"/>
  <c r="K18" i="10"/>
  <c r="L18" i="10"/>
  <c r="M18" i="10"/>
  <c r="AX18" i="10"/>
  <c r="N18" i="10"/>
  <c r="O18" i="10"/>
  <c r="BD18" i="10"/>
  <c r="P18" i="10"/>
  <c r="AQ18" i="10"/>
  <c r="BX18" i="10"/>
  <c r="J21" i="10"/>
  <c r="K21" i="10"/>
  <c r="L21" i="10"/>
  <c r="M21" i="10"/>
  <c r="N21" i="10"/>
  <c r="O21" i="10"/>
  <c r="BA21" i="10"/>
  <c r="P21" i="10"/>
  <c r="AN21" i="10"/>
  <c r="BN21" i="10"/>
  <c r="K19" i="10"/>
  <c r="L19" i="10"/>
  <c r="M19" i="10"/>
  <c r="AX19" i="10"/>
  <c r="N19" i="10"/>
  <c r="O19" i="10"/>
  <c r="BD19" i="10"/>
  <c r="BX19" i="10"/>
  <c r="P19" i="10"/>
  <c r="J19" i="10"/>
  <c r="AQ19" i="10"/>
  <c r="K13" i="10"/>
  <c r="L13" i="10"/>
  <c r="M13" i="10"/>
  <c r="BH13" i="10"/>
  <c r="AN13" i="10"/>
  <c r="N13" i="10"/>
  <c r="O13" i="10"/>
  <c r="AG13" i="10"/>
  <c r="P13" i="10"/>
  <c r="J13" i="10"/>
  <c r="BA13" i="10"/>
  <c r="K8" i="10"/>
  <c r="L8" i="10"/>
  <c r="M8" i="10"/>
  <c r="N8" i="10"/>
  <c r="O8" i="10"/>
  <c r="BX8" i="10"/>
  <c r="P8" i="10"/>
  <c r="J8" i="10"/>
  <c r="AQ8" i="10"/>
  <c r="BD8" i="10"/>
  <c r="K12" i="10"/>
  <c r="L12" i="10"/>
  <c r="M12" i="10"/>
  <c r="AN12" i="10"/>
  <c r="N12" i="10"/>
  <c r="O12" i="10"/>
  <c r="AT12" i="10"/>
  <c r="P12" i="10"/>
  <c r="J12" i="10"/>
  <c r="AG12" i="10"/>
  <c r="BH12" i="10"/>
  <c r="BN12" i="10"/>
  <c r="K5" i="10"/>
  <c r="L5" i="10"/>
  <c r="M5" i="10"/>
  <c r="BR5" i="10"/>
  <c r="N5" i="10"/>
  <c r="O5" i="10"/>
  <c r="BD5" i="10"/>
  <c r="P5" i="10"/>
  <c r="J5" i="10"/>
  <c r="AD5" i="10"/>
  <c r="K10" i="10"/>
  <c r="L10" i="10"/>
  <c r="M10" i="10"/>
  <c r="AX10" i="10"/>
  <c r="N10" i="10"/>
  <c r="O10" i="10"/>
  <c r="AG10" i="10"/>
  <c r="P10" i="10"/>
  <c r="J10" i="10"/>
  <c r="AN10" i="10"/>
  <c r="K7" i="10"/>
  <c r="L7" i="10"/>
  <c r="M7" i="10"/>
  <c r="AX7" i="10"/>
  <c r="N7" i="10"/>
  <c r="O7" i="10"/>
  <c r="BK7" i="10"/>
  <c r="BU7" i="10"/>
  <c r="P7" i="10"/>
  <c r="J7" i="10"/>
  <c r="AQ7" i="10"/>
  <c r="K9" i="10"/>
  <c r="L9" i="10"/>
  <c r="M9" i="10"/>
  <c r="AX9" i="10"/>
  <c r="N9" i="10"/>
  <c r="O9" i="10"/>
  <c r="AG9" i="10"/>
  <c r="P9" i="10"/>
  <c r="J9" i="10"/>
  <c r="AN9" i="10"/>
  <c r="K6" i="10"/>
  <c r="L6" i="10"/>
  <c r="M6" i="10"/>
  <c r="AN6" i="10"/>
  <c r="N6" i="10"/>
  <c r="O6" i="10"/>
  <c r="BN6" i="10"/>
  <c r="P6" i="10"/>
  <c r="J6" i="10"/>
  <c r="AQ6" i="10"/>
  <c r="K3" i="10"/>
  <c r="L3" i="10"/>
  <c r="M3" i="10"/>
  <c r="AX3" i="10"/>
  <c r="N3" i="10"/>
  <c r="O3" i="10"/>
  <c r="AJ3" i="10"/>
  <c r="P3" i="10"/>
  <c r="J3" i="10"/>
  <c r="AG3" i="10"/>
  <c r="BA3" i="10"/>
  <c r="BN3" i="10"/>
  <c r="K11" i="10"/>
  <c r="L11" i="10"/>
  <c r="M11" i="10"/>
  <c r="AN11" i="10"/>
  <c r="N11" i="10"/>
  <c r="O11" i="10"/>
  <c r="BA11" i="10"/>
  <c r="P11" i="10"/>
  <c r="J11" i="10"/>
  <c r="AQ11" i="10"/>
  <c r="BX11" i="10"/>
  <c r="K4" i="10"/>
  <c r="L4" i="10"/>
  <c r="M4" i="10"/>
  <c r="BH4" i="10"/>
  <c r="N4" i="10"/>
  <c r="O4" i="10"/>
  <c r="BN4" i="10"/>
  <c r="P4" i="10"/>
  <c r="J4" i="10"/>
  <c r="AN4" i="10"/>
  <c r="K57" i="3"/>
  <c r="L57" i="3"/>
  <c r="M57" i="3"/>
  <c r="N57" i="3"/>
  <c r="O57" i="3"/>
  <c r="BA57" i="3"/>
  <c r="P57" i="3"/>
  <c r="K52" i="3"/>
  <c r="L52" i="3"/>
  <c r="M52" i="3"/>
  <c r="N52" i="3"/>
  <c r="O52" i="3"/>
  <c r="P52" i="3"/>
  <c r="K54" i="3"/>
  <c r="L54" i="3"/>
  <c r="M54" i="3"/>
  <c r="N54" i="3"/>
  <c r="O54" i="3"/>
  <c r="BK54" i="3"/>
  <c r="P54" i="3"/>
  <c r="K55" i="3"/>
  <c r="L55" i="3"/>
  <c r="M55" i="3"/>
  <c r="N55" i="3"/>
  <c r="O55" i="3"/>
  <c r="P55" i="3"/>
  <c r="K56" i="3"/>
  <c r="L56" i="3"/>
  <c r="M56" i="3"/>
  <c r="N56" i="3"/>
  <c r="O56" i="3"/>
  <c r="BA56" i="3"/>
  <c r="P56" i="3"/>
  <c r="K50" i="3"/>
  <c r="L50" i="3"/>
  <c r="M50" i="3"/>
  <c r="N50" i="3"/>
  <c r="O50" i="3"/>
  <c r="P50" i="3"/>
  <c r="K53" i="3"/>
  <c r="L53" i="3"/>
  <c r="M53" i="3"/>
  <c r="N53" i="3"/>
  <c r="O53" i="3"/>
  <c r="AJ53" i="3"/>
  <c r="P53" i="3"/>
  <c r="K48" i="3"/>
  <c r="L48" i="3"/>
  <c r="M48" i="3"/>
  <c r="N48" i="3"/>
  <c r="O48" i="3"/>
  <c r="P48" i="3"/>
  <c r="J47" i="3"/>
  <c r="K47" i="3"/>
  <c r="L47" i="3"/>
  <c r="M47" i="3"/>
  <c r="N47" i="3"/>
  <c r="O47" i="3"/>
  <c r="P47" i="3"/>
  <c r="K49" i="3"/>
  <c r="L49" i="3"/>
  <c r="M49" i="3"/>
  <c r="N49" i="3"/>
  <c r="O49" i="3"/>
  <c r="P49" i="3"/>
  <c r="K34" i="3"/>
  <c r="L34" i="3"/>
  <c r="M34" i="3"/>
  <c r="N34" i="3"/>
  <c r="O34" i="3"/>
  <c r="P34" i="3"/>
  <c r="K33" i="3"/>
  <c r="L33" i="3"/>
  <c r="M33" i="3"/>
  <c r="N33" i="3"/>
  <c r="O33" i="3"/>
  <c r="BA33" i="3"/>
  <c r="P33" i="3"/>
  <c r="K39" i="3"/>
  <c r="L39" i="3"/>
  <c r="M39" i="3"/>
  <c r="N39" i="3"/>
  <c r="O39" i="3"/>
  <c r="P39" i="3"/>
  <c r="K38" i="3"/>
  <c r="L38" i="3"/>
  <c r="M38" i="3"/>
  <c r="N38" i="3"/>
  <c r="O38" i="3"/>
  <c r="BD38" i="3"/>
  <c r="P38" i="3"/>
  <c r="K42" i="3"/>
  <c r="L42" i="3"/>
  <c r="M42" i="3"/>
  <c r="N42" i="3"/>
  <c r="O42" i="3"/>
  <c r="BN42" i="3"/>
  <c r="P42" i="3"/>
  <c r="K37" i="3"/>
  <c r="L37" i="3"/>
  <c r="M37" i="3"/>
  <c r="N37" i="3"/>
  <c r="O37" i="3"/>
  <c r="P37" i="3"/>
  <c r="J37" i="3"/>
  <c r="K40" i="3"/>
  <c r="L40" i="3"/>
  <c r="M40" i="3"/>
  <c r="N40" i="3"/>
  <c r="O40" i="3"/>
  <c r="BK40" i="3"/>
  <c r="P40" i="3"/>
  <c r="J40" i="3"/>
  <c r="K46" i="3"/>
  <c r="L46" i="3"/>
  <c r="M46" i="3"/>
  <c r="N46" i="3"/>
  <c r="O46" i="3"/>
  <c r="BA46" i="3"/>
  <c r="P46" i="3"/>
  <c r="J46" i="3"/>
  <c r="K35" i="3"/>
  <c r="L35" i="3"/>
  <c r="M35" i="3"/>
  <c r="N35" i="3"/>
  <c r="O35" i="3"/>
  <c r="P35" i="3"/>
  <c r="K36" i="3"/>
  <c r="L36" i="3"/>
  <c r="M36" i="3"/>
  <c r="N36" i="3"/>
  <c r="O36" i="3"/>
  <c r="P36" i="3"/>
  <c r="K45" i="3"/>
  <c r="L45" i="3"/>
  <c r="M45" i="3"/>
  <c r="N45" i="3"/>
  <c r="O45" i="3"/>
  <c r="P45" i="3"/>
  <c r="K43" i="3"/>
  <c r="L43" i="3"/>
  <c r="M43" i="3"/>
  <c r="N43" i="3"/>
  <c r="O43" i="3"/>
  <c r="P43" i="3"/>
  <c r="K41" i="3"/>
  <c r="L41" i="3"/>
  <c r="M41" i="3"/>
  <c r="N41" i="3"/>
  <c r="O41" i="3"/>
  <c r="P41" i="3"/>
  <c r="K44" i="3"/>
  <c r="L44" i="3"/>
  <c r="M44" i="3"/>
  <c r="N44" i="3"/>
  <c r="O44" i="3"/>
  <c r="P44" i="3"/>
  <c r="K23" i="3"/>
  <c r="L23" i="3"/>
  <c r="M23" i="3"/>
  <c r="N23" i="3"/>
  <c r="O23" i="3"/>
  <c r="P23" i="3"/>
  <c r="K24" i="3"/>
  <c r="L24" i="3"/>
  <c r="M24" i="3"/>
  <c r="N24" i="3"/>
  <c r="O24" i="3"/>
  <c r="P24" i="3"/>
  <c r="K12" i="3"/>
  <c r="L12" i="3"/>
  <c r="M12" i="3"/>
  <c r="N12" i="3"/>
  <c r="O12" i="3"/>
  <c r="P12" i="3"/>
  <c r="K29" i="3"/>
  <c r="L29" i="3"/>
  <c r="M29" i="3"/>
  <c r="N29" i="3"/>
  <c r="O29" i="3"/>
  <c r="P29" i="3"/>
  <c r="K28" i="3"/>
  <c r="L28" i="3"/>
  <c r="M28" i="3"/>
  <c r="N28" i="3"/>
  <c r="O28" i="3"/>
  <c r="AT28" i="3"/>
  <c r="P28" i="3"/>
  <c r="J28" i="3"/>
  <c r="K17" i="3"/>
  <c r="L17" i="3"/>
  <c r="M17" i="3"/>
  <c r="N17" i="3"/>
  <c r="O17" i="3"/>
  <c r="P17" i="3"/>
  <c r="K14" i="3"/>
  <c r="L14" i="3"/>
  <c r="M14" i="3"/>
  <c r="N14" i="3"/>
  <c r="O14" i="3"/>
  <c r="P14" i="3"/>
  <c r="K27" i="3"/>
  <c r="L27" i="3"/>
  <c r="M27" i="3"/>
  <c r="N27" i="3"/>
  <c r="O27" i="3"/>
  <c r="P27" i="3"/>
  <c r="K25" i="3"/>
  <c r="L25" i="3"/>
  <c r="M25" i="3"/>
  <c r="N25" i="3"/>
  <c r="O25" i="3"/>
  <c r="P25" i="3"/>
  <c r="K26" i="3"/>
  <c r="L26" i="3"/>
  <c r="M26" i="3"/>
  <c r="AN26" i="3"/>
  <c r="N26" i="3"/>
  <c r="O26" i="3"/>
  <c r="BA26" i="3"/>
  <c r="P26" i="3"/>
  <c r="K22" i="3"/>
  <c r="L22" i="3"/>
  <c r="M22" i="3"/>
  <c r="N22" i="3"/>
  <c r="O22" i="3"/>
  <c r="P22" i="3"/>
  <c r="K18" i="3"/>
  <c r="L18" i="3"/>
  <c r="M18" i="3"/>
  <c r="N18" i="3"/>
  <c r="O18" i="3"/>
  <c r="P18" i="3"/>
  <c r="K20" i="3"/>
  <c r="L20" i="3"/>
  <c r="M20" i="3"/>
  <c r="N20" i="3"/>
  <c r="O20" i="3"/>
  <c r="P20" i="3"/>
  <c r="K32" i="3"/>
  <c r="L32" i="3"/>
  <c r="M32" i="3"/>
  <c r="N32" i="3"/>
  <c r="O32" i="3"/>
  <c r="P32" i="3"/>
  <c r="K30" i="3"/>
  <c r="L30" i="3"/>
  <c r="M30" i="3"/>
  <c r="N30" i="3"/>
  <c r="O30" i="3"/>
  <c r="BD30" i="3"/>
  <c r="P30" i="3"/>
  <c r="K13" i="3"/>
  <c r="L13" i="3"/>
  <c r="M13" i="3"/>
  <c r="N13" i="3"/>
  <c r="O13" i="3"/>
  <c r="AT13" i="3"/>
  <c r="P13" i="3"/>
  <c r="K19" i="3"/>
  <c r="L19" i="3"/>
  <c r="M19" i="3"/>
  <c r="N19" i="3"/>
  <c r="O19" i="3"/>
  <c r="BX19" i="3"/>
  <c r="P19" i="3"/>
  <c r="K15" i="3"/>
  <c r="L15" i="3"/>
  <c r="M15" i="3"/>
  <c r="N15" i="3"/>
  <c r="O15" i="3"/>
  <c r="P15" i="3"/>
  <c r="K21" i="3"/>
  <c r="L21" i="3"/>
  <c r="M21" i="3"/>
  <c r="N21" i="3"/>
  <c r="O21" i="3"/>
  <c r="P21" i="3"/>
  <c r="K16" i="3"/>
  <c r="L16" i="3"/>
  <c r="M16" i="3"/>
  <c r="N16" i="3"/>
  <c r="O16" i="3"/>
  <c r="P16" i="3"/>
  <c r="K31" i="3"/>
  <c r="L31" i="3"/>
  <c r="M31" i="3"/>
  <c r="N31" i="3"/>
  <c r="O31" i="3"/>
  <c r="AQ31" i="3"/>
  <c r="P31" i="3"/>
  <c r="K6" i="3"/>
  <c r="L6" i="3"/>
  <c r="M6" i="3"/>
  <c r="N6" i="3"/>
  <c r="O6" i="3"/>
  <c r="P6" i="3"/>
  <c r="K10" i="3"/>
  <c r="L10" i="3"/>
  <c r="M10" i="3"/>
  <c r="BR10" i="3"/>
  <c r="N10" i="3"/>
  <c r="O10" i="3"/>
  <c r="P10" i="3"/>
  <c r="K7" i="3"/>
  <c r="L7" i="3"/>
  <c r="M7" i="3"/>
  <c r="N7" i="3"/>
  <c r="O7" i="3"/>
  <c r="P7" i="3"/>
  <c r="K8" i="3"/>
  <c r="L8" i="3"/>
  <c r="M8" i="3"/>
  <c r="AX8" i="3"/>
  <c r="N8" i="3"/>
  <c r="O8" i="3"/>
  <c r="P8" i="3"/>
  <c r="K9" i="3"/>
  <c r="L9" i="3"/>
  <c r="M9" i="3"/>
  <c r="N9" i="3"/>
  <c r="O9" i="3"/>
  <c r="P9" i="3"/>
  <c r="K4" i="3"/>
  <c r="L4" i="3"/>
  <c r="M4" i="3"/>
  <c r="N4" i="3"/>
  <c r="O4" i="3"/>
  <c r="P4" i="3"/>
  <c r="K11" i="3"/>
  <c r="L11" i="3"/>
  <c r="M11" i="3"/>
  <c r="N11" i="3"/>
  <c r="O11" i="3"/>
  <c r="P11" i="3"/>
  <c r="K3" i="3"/>
  <c r="L3" i="3"/>
  <c r="M3" i="3"/>
  <c r="N3" i="3"/>
  <c r="O3" i="3"/>
  <c r="P3" i="3"/>
  <c r="K5" i="3"/>
  <c r="L5" i="3"/>
  <c r="M5" i="3"/>
  <c r="N5" i="3"/>
  <c r="O5" i="3"/>
  <c r="P5" i="3"/>
  <c r="AD4" i="10"/>
  <c r="BD11" i="10"/>
  <c r="AD11" i="10"/>
  <c r="BK6" i="10"/>
  <c r="BR6" i="10"/>
  <c r="BH9" i="10"/>
  <c r="BH10" i="10"/>
  <c r="AQ5" i="10"/>
  <c r="BX5" i="10"/>
  <c r="AX5" i="10"/>
  <c r="BR8" i="10"/>
  <c r="BA18" i="10"/>
  <c r="BR15" i="10"/>
  <c r="BN17" i="10"/>
  <c r="AQ17" i="10"/>
  <c r="BX14" i="10"/>
  <c r="BD14" i="10"/>
  <c r="AJ14" i="10"/>
  <c r="BR29" i="10"/>
  <c r="AQ25" i="10"/>
  <c r="BX31" i="10"/>
  <c r="AQ31" i="10"/>
  <c r="AQ23" i="10"/>
  <c r="AN30" i="10"/>
  <c r="AX30" i="10"/>
  <c r="G30" i="10"/>
  <c r="BN26" i="10"/>
  <c r="BU32" i="10"/>
  <c r="BA32" i="10"/>
  <c r="BK24" i="10"/>
  <c r="BN35" i="10"/>
  <c r="BA4" i="10"/>
  <c r="AX11" i="10"/>
  <c r="BH3" i="10"/>
  <c r="BA6" i="10"/>
  <c r="BD7" i="10"/>
  <c r="BA10" i="10"/>
  <c r="AJ31" i="10"/>
  <c r="AX8" i="10"/>
  <c r="AX13" i="10"/>
  <c r="AD19" i="10"/>
  <c r="AD21" i="10"/>
  <c r="BK18" i="10"/>
  <c r="AJ18" i="10"/>
  <c r="BN22" i="10"/>
  <c r="AJ22" i="10"/>
  <c r="AN15" i="10"/>
  <c r="BN14" i="10"/>
  <c r="AT14" i="10"/>
  <c r="AJ24" i="10"/>
  <c r="BK11" i="10"/>
  <c r="AJ11" i="10"/>
  <c r="BU3" i="10"/>
  <c r="AT3" i="10"/>
  <c r="AJ6" i="10"/>
  <c r="BN9" i="10"/>
  <c r="AD7" i="10"/>
  <c r="BN10" i="10"/>
  <c r="AT10" i="10"/>
  <c r="BA12" i="10"/>
  <c r="AD8" i="10"/>
  <c r="BN13" i="10"/>
  <c r="AT13" i="10"/>
  <c r="BR19" i="10"/>
  <c r="BH21" i="10"/>
  <c r="BR20" i="10"/>
  <c r="AD15" i="10"/>
  <c r="BK14" i="10"/>
  <c r="BH29" i="10"/>
  <c r="BK31" i="10"/>
  <c r="BU26" i="10"/>
  <c r="BA26" i="10"/>
  <c r="BD35" i="3"/>
  <c r="BU18" i="3"/>
  <c r="BR22" i="3"/>
  <c r="BA29" i="3"/>
  <c r="BK37" i="3"/>
  <c r="BN39" i="3"/>
  <c r="BA6" i="3"/>
  <c r="BH6" i="3"/>
  <c r="BH32" i="3"/>
  <c r="BX18" i="3"/>
  <c r="BN27" i="3"/>
  <c r="AN43" i="3"/>
  <c r="BR52" i="3"/>
  <c r="BK8" i="3"/>
  <c r="AX19" i="3"/>
  <c r="BH28" i="3"/>
  <c r="BR35" i="3"/>
  <c r="AN56" i="3"/>
  <c r="AD57" i="3"/>
  <c r="BX4" i="3"/>
  <c r="AQ10" i="3"/>
  <c r="AQ22" i="3"/>
  <c r="BN31" i="3"/>
  <c r="BN32" i="3"/>
  <c r="BK25" i="3"/>
  <c r="BN23" i="3"/>
  <c r="BD41" i="3"/>
  <c r="AJ40" i="3"/>
  <c r="AJ37" i="3"/>
  <c r="AD38" i="3"/>
  <c r="AT34" i="3"/>
  <c r="BA5" i="3"/>
  <c r="BR3" i="3"/>
  <c r="BN11" i="3"/>
  <c r="BU7" i="3"/>
  <c r="AX31" i="3"/>
  <c r="BA32" i="3"/>
  <c r="AJ25" i="3"/>
  <c r="AN25" i="3"/>
  <c r="BN43" i="3"/>
  <c r="AJ36" i="3"/>
  <c r="BA40" i="3"/>
  <c r="BX37" i="3"/>
  <c r="AJ38" i="3"/>
  <c r="BN33" i="3"/>
  <c r="BK33" i="3"/>
  <c r="BA34" i="3"/>
  <c r="BD52" i="3"/>
  <c r="AN57" i="3"/>
  <c r="BA25" i="3"/>
  <c r="BR21" i="3"/>
  <c r="BU29" i="3"/>
  <c r="BR41" i="3"/>
  <c r="BA39" i="3"/>
  <c r="BR39" i="3"/>
  <c r="BA3" i="3"/>
  <c r="BH11" i="3"/>
  <c r="BD4" i="3"/>
  <c r="AJ31" i="3"/>
  <c r="AX16" i="3"/>
  <c r="BH15" i="3"/>
  <c r="BA18" i="3"/>
  <c r="BD25" i="3"/>
  <c r="AQ14" i="3"/>
  <c r="BR17" i="3"/>
  <c r="AT37" i="3"/>
  <c r="BU42" i="3"/>
  <c r="BH38" i="3"/>
  <c r="AX33" i="3"/>
  <c r="BA48" i="3"/>
  <c r="BK53" i="3"/>
  <c r="BD50" i="3"/>
  <c r="AG4" i="3"/>
  <c r="AD4" i="3"/>
  <c r="BH7" i="3"/>
  <c r="BD31" i="3"/>
  <c r="AD21" i="3"/>
  <c r="BH13" i="3"/>
  <c r="AJ29" i="3"/>
  <c r="AN24" i="3"/>
  <c r="AN23" i="3"/>
  <c r="BH44" i="3"/>
  <c r="BU34" i="3"/>
  <c r="AG10" i="3"/>
  <c r="BN6" i="3"/>
  <c r="BX31" i="3"/>
  <c r="BA31" i="3"/>
  <c r="BR30" i="3"/>
  <c r="AD32" i="3"/>
  <c r="AJ18" i="3"/>
  <c r="BH18" i="3"/>
  <c r="AG22" i="3"/>
  <c r="BX25" i="3"/>
  <c r="AQ25" i="3"/>
  <c r="AG25" i="3"/>
  <c r="BA17" i="3"/>
  <c r="BX28" i="3"/>
  <c r="BD12" i="3"/>
  <c r="BN46" i="3"/>
  <c r="AN46" i="3"/>
  <c r="BU37" i="3"/>
  <c r="AX37" i="3"/>
  <c r="BX33" i="3"/>
  <c r="AJ33" i="3"/>
  <c r="BN34" i="3"/>
  <c r="BA47" i="3"/>
  <c r="BX48" i="3"/>
  <c r="BX55" i="3"/>
  <c r="BH55" i="3"/>
  <c r="BH54" i="3"/>
  <c r="BR9" i="3"/>
  <c r="BK31" i="3"/>
  <c r="AN31" i="3"/>
  <c r="BD21" i="3"/>
  <c r="AN15" i="3"/>
  <c r="BR15" i="3"/>
  <c r="AN20" i="3"/>
  <c r="AT27" i="3"/>
  <c r="BH27" i="3"/>
  <c r="BK29" i="3"/>
  <c r="AG44" i="3"/>
  <c r="BA45" i="3"/>
  <c r="AX45" i="3"/>
  <c r="BH36" i="3"/>
  <c r="BH42" i="3"/>
  <c r="BD49" i="3"/>
  <c r="AQ52" i="3"/>
  <c r="AD9" i="3"/>
  <c r="AQ16" i="3"/>
  <c r="AG16" i="3"/>
  <c r="BX16" i="3"/>
  <c r="BA16" i="3"/>
  <c r="AJ16" i="3"/>
  <c r="BK16" i="3"/>
  <c r="BN16" i="3"/>
  <c r="BH5" i="3"/>
  <c r="AN5" i="3"/>
  <c r="AX5" i="3"/>
  <c r="AT11" i="3"/>
  <c r="BU11" i="3"/>
  <c r="BA11" i="3"/>
  <c r="BX11" i="3"/>
  <c r="AG11" i="3"/>
  <c r="AG8" i="3"/>
  <c r="BN8" i="3"/>
  <c r="BA8" i="3"/>
  <c r="BX8" i="3"/>
  <c r="BD8" i="3"/>
  <c r="AJ8" i="3"/>
  <c r="AJ7" i="3"/>
  <c r="BA7" i="3"/>
  <c r="AG7" i="3"/>
  <c r="BN7" i="3"/>
  <c r="AT16" i="3"/>
  <c r="AJ13" i="3"/>
  <c r="BN13" i="3"/>
  <c r="AJ11" i="3"/>
  <c r="AJ4" i="3"/>
  <c r="AQ4" i="3"/>
  <c r="BK4" i="3"/>
  <c r="AT4" i="3"/>
  <c r="BU4" i="3"/>
  <c r="AQ8" i="3"/>
  <c r="AT7" i="3"/>
  <c r="AD6" i="3"/>
  <c r="BA15" i="3"/>
  <c r="BN15" i="3"/>
  <c r="AG19" i="3"/>
  <c r="AJ19" i="3"/>
  <c r="BD19" i="3"/>
  <c r="BA19" i="3"/>
  <c r="BK19" i="3"/>
  <c r="AQ19" i="3"/>
  <c r="BN19" i="3"/>
  <c r="BX13" i="3"/>
  <c r="BU16" i="3"/>
  <c r="AG20" i="3"/>
  <c r="BA20" i="3"/>
  <c r="BX20" i="3"/>
  <c r="AD24" i="3"/>
  <c r="AJ44" i="3"/>
  <c r="BX45" i="3"/>
  <c r="AD39" i="3"/>
  <c r="AJ54" i="3"/>
  <c r="AG5" i="3"/>
  <c r="BH9" i="3"/>
  <c r="BD10" i="3"/>
  <c r="AQ13" i="3"/>
  <c r="BA13" i="3"/>
  <c r="BU13" i="3"/>
  <c r="BH30" i="3"/>
  <c r="BK20" i="3"/>
  <c r="AJ20" i="3"/>
  <c r="AQ18" i="3"/>
  <c r="AT18" i="3"/>
  <c r="BN18" i="3"/>
  <c r="AD22" i="3"/>
  <c r="AX25" i="3"/>
  <c r="BA27" i="3"/>
  <c r="AJ17" i="3"/>
  <c r="BR12" i="3"/>
  <c r="AD12" i="3"/>
  <c r="AX23" i="3"/>
  <c r="AQ23" i="3"/>
  <c r="BA23" i="3"/>
  <c r="AJ23" i="3"/>
  <c r="BK23" i="3"/>
  <c r="BX44" i="3"/>
  <c r="AQ45" i="3"/>
  <c r="BK45" i="3"/>
  <c r="AJ45" i="3"/>
  <c r="BN45" i="3"/>
  <c r="BX36" i="3"/>
  <c r="AG36" i="3"/>
  <c r="AQ38" i="3"/>
  <c r="BK38" i="3"/>
  <c r="AT38" i="3"/>
  <c r="BU38" i="3"/>
  <c r="AN39" i="3"/>
  <c r="AD49" i="3"/>
  <c r="BR49" i="3"/>
  <c r="AD47" i="3"/>
  <c r="BR47" i="3"/>
  <c r="AQ53" i="3"/>
  <c r="AT53" i="3"/>
  <c r="BU53" i="3"/>
  <c r="BA53" i="3"/>
  <c r="BX53" i="3"/>
  <c r="BA55" i="3"/>
  <c r="AQ55" i="3"/>
  <c r="BK55" i="3"/>
  <c r="AJ55" i="3"/>
  <c r="BN55" i="3"/>
  <c r="BX54" i="3"/>
  <c r="AG54" i="3"/>
  <c r="BH57" i="3"/>
  <c r="BR57" i="3"/>
  <c r="AQ20" i="3"/>
  <c r="BH46" i="3"/>
  <c r="AD46" i="3"/>
  <c r="BR46" i="3"/>
  <c r="BH3" i="3"/>
  <c r="BH10" i="3"/>
  <c r="AD15" i="3"/>
  <c r="BN5" i="3"/>
  <c r="AX11" i="3"/>
  <c r="AX4" i="3"/>
  <c r="AN9" i="3"/>
  <c r="AN6" i="3"/>
  <c r="BK13" i="3"/>
  <c r="AG13" i="3"/>
  <c r="BD20" i="3"/>
  <c r="AG18" i="3"/>
  <c r="BH26" i="3"/>
  <c r="AD26" i="3"/>
  <c r="BR24" i="3"/>
  <c r="AD37" i="3"/>
  <c r="BH37" i="3"/>
  <c r="AN42" i="3"/>
  <c r="BA42" i="3"/>
  <c r="BX42" i="3"/>
  <c r="AG42" i="3"/>
  <c r="BX38" i="3"/>
  <c r="BN47" i="3"/>
  <c r="BH48" i="3"/>
  <c r="AX48" i="3"/>
  <c r="AG53" i="3"/>
  <c r="AX55" i="3"/>
  <c r="BN20" i="3"/>
  <c r="AG27" i="3"/>
  <c r="BX27" i="3"/>
  <c r="AJ27" i="3"/>
  <c r="BK27" i="3"/>
  <c r="AQ44" i="3"/>
  <c r="BK44" i="3"/>
  <c r="AT44" i="3"/>
  <c r="BU44" i="3"/>
  <c r="BA43" i="3"/>
  <c r="AQ36" i="3"/>
  <c r="BK36" i="3"/>
  <c r="AT36" i="3"/>
  <c r="BU36" i="3"/>
  <c r="BH40" i="3"/>
  <c r="AN40" i="3"/>
  <c r="AX40" i="3"/>
  <c r="AQ54" i="3"/>
  <c r="AT54" i="3"/>
  <c r="BN54" i="3"/>
  <c r="BA54" i="3"/>
  <c r="BU54" i="3"/>
  <c r="AQ21" i="3"/>
  <c r="AG30" i="3"/>
  <c r="AQ30" i="3"/>
  <c r="BD3" i="3"/>
  <c r="AQ9" i="3"/>
  <c r="BR6" i="3"/>
  <c r="BK18" i="3"/>
  <c r="BD22" i="3"/>
  <c r="BR26" i="3"/>
  <c r="AD14" i="3"/>
  <c r="BH14" i="3"/>
  <c r="BR14" i="3"/>
  <c r="AD5" i="3"/>
  <c r="AJ3" i="3"/>
  <c r="AN11" i="3"/>
  <c r="BH4" i="3"/>
  <c r="BH8" i="3"/>
  <c r="AD10" i="3"/>
  <c r="BH31" i="3"/>
  <c r="BH16" i="3"/>
  <c r="BH19" i="3"/>
  <c r="AD30" i="3"/>
  <c r="AN32" i="3"/>
  <c r="BR32" i="3"/>
  <c r="AX20" i="3"/>
  <c r="BH20" i="3"/>
  <c r="AX18" i="3"/>
  <c r="BN26" i="3"/>
  <c r="BU27" i="3"/>
  <c r="AX27" i="3"/>
  <c r="AD28" i="3"/>
  <c r="AN28" i="3"/>
  <c r="AX28" i="3"/>
  <c r="AQ29" i="3"/>
  <c r="AT29" i="3"/>
  <c r="BX29" i="3"/>
  <c r="AG29" i="3"/>
  <c r="BD29" i="3"/>
  <c r="BA24" i="3"/>
  <c r="BN24" i="3"/>
  <c r="BX23" i="3"/>
  <c r="BD44" i="3"/>
  <c r="AG41" i="3"/>
  <c r="AQ41" i="3"/>
  <c r="AD41" i="3"/>
  <c r="BH43" i="3"/>
  <c r="AD43" i="3"/>
  <c r="BR43" i="3"/>
  <c r="BD36" i="3"/>
  <c r="AG35" i="3"/>
  <c r="AQ35" i="3"/>
  <c r="AD35" i="3"/>
  <c r="AQ40" i="3"/>
  <c r="BN40" i="3"/>
  <c r="BX40" i="3"/>
  <c r="AJ42" i="3"/>
  <c r="AG34" i="3"/>
  <c r="BX34" i="3"/>
  <c r="AJ34" i="3"/>
  <c r="BK34" i="3"/>
  <c r="BH34" i="3"/>
  <c r="AN47" i="3"/>
  <c r="BK48" i="3"/>
  <c r="BN53" i="3"/>
  <c r="BR56" i="3"/>
  <c r="AD56" i="3"/>
  <c r="AD52" i="3"/>
  <c r="AG31" i="3"/>
  <c r="AG21" i="3"/>
  <c r="AX15" i="3"/>
  <c r="AN19" i="3"/>
  <c r="AX13" i="3"/>
  <c r="BN25" i="3"/>
  <c r="BH25" i="3"/>
  <c r="AQ27" i="3"/>
  <c r="AN14" i="3"/>
  <c r="BH23" i="3"/>
  <c r="AX44" i="3"/>
  <c r="AJ41" i="3"/>
  <c r="AN45" i="3"/>
  <c r="AX36" i="3"/>
  <c r="AJ35" i="3"/>
  <c r="AD40" i="3"/>
  <c r="AN37" i="3"/>
  <c r="AQ34" i="3"/>
  <c r="AQ48" i="3"/>
  <c r="BH53" i="3"/>
  <c r="BR50" i="3"/>
  <c r="BD17" i="3"/>
  <c r="BH17" i="3"/>
  <c r="AX29" i="3"/>
  <c r="BH24" i="3"/>
  <c r="AD23" i="3"/>
  <c r="BA44" i="3"/>
  <c r="AN44" i="3"/>
  <c r="AD45" i="3"/>
  <c r="BA36" i="3"/>
  <c r="AN36" i="3"/>
  <c r="AG37" i="3"/>
  <c r="AX42" i="3"/>
  <c r="AN38" i="3"/>
  <c r="AQ33" i="3"/>
  <c r="BN48" i="3"/>
  <c r="AJ48" i="3"/>
  <c r="H14" i="10"/>
  <c r="H35" i="10"/>
  <c r="AQ9" i="10"/>
  <c r="BD9" i="10"/>
  <c r="AG16" i="10"/>
  <c r="AT16" i="10"/>
  <c r="BU16" i="10"/>
  <c r="AJ16" i="10"/>
  <c r="BK16" i="10"/>
  <c r="BX16" i="10"/>
  <c r="BA16" i="10"/>
  <c r="BN16" i="10"/>
  <c r="AQ16" i="10"/>
  <c r="BH16" i="10"/>
  <c r="AX16" i="10"/>
  <c r="AN16" i="10"/>
  <c r="BR16" i="10"/>
  <c r="AD16" i="10"/>
  <c r="AG34" i="10"/>
  <c r="AT34" i="10"/>
  <c r="BU34" i="10"/>
  <c r="AJ34" i="10"/>
  <c r="BK34" i="10"/>
  <c r="BX34" i="10"/>
  <c r="BA34" i="10"/>
  <c r="BN34" i="10"/>
  <c r="AQ34" i="10"/>
  <c r="BH34" i="10"/>
  <c r="AX34" i="10"/>
  <c r="AN34" i="10"/>
  <c r="BR34" i="10"/>
  <c r="AD34" i="10"/>
  <c r="BX4" i="10"/>
  <c r="BK4" i="10"/>
  <c r="AX4" i="10"/>
  <c r="AJ4" i="10"/>
  <c r="BU11" i="10"/>
  <c r="BH11" i="10"/>
  <c r="AT11" i="10"/>
  <c r="AG11" i="10"/>
  <c r="BR3" i="10"/>
  <c r="BD3" i="10"/>
  <c r="AQ3" i="10"/>
  <c r="AD3" i="10"/>
  <c r="BX6" i="10"/>
  <c r="BD6" i="10"/>
  <c r="BK9" i="10"/>
  <c r="AT9" i="10"/>
  <c r="BR7" i="10"/>
  <c r="BU10" i="10"/>
  <c r="AD10" i="10"/>
  <c r="BR10" i="10"/>
  <c r="BU12" i="10"/>
  <c r="AD12" i="10"/>
  <c r="BR12" i="10"/>
  <c r="AX12" i="10"/>
  <c r="BU13" i="10"/>
  <c r="AD13" i="10"/>
  <c r="BR13" i="10"/>
  <c r="J18" i="10"/>
  <c r="AN18" i="10"/>
  <c r="AX22" i="10"/>
  <c r="AN22" i="10"/>
  <c r="AD22" i="10"/>
  <c r="BR22" i="10"/>
  <c r="AX14" i="10"/>
  <c r="AN14" i="10"/>
  <c r="AD14" i="10"/>
  <c r="BH14" i="10"/>
  <c r="BR14" i="10"/>
  <c r="G14" i="10"/>
  <c r="I14" i="10"/>
  <c r="H31" i="10"/>
  <c r="H32" i="10"/>
  <c r="AX35" i="10"/>
  <c r="AN35" i="10"/>
  <c r="AD35" i="10"/>
  <c r="BR35" i="10"/>
  <c r="BH35" i="10"/>
  <c r="BU4" i="10"/>
  <c r="AT4" i="10"/>
  <c r="AG4" i="10"/>
  <c r="AN3" i="10"/>
  <c r="AD9" i="10"/>
  <c r="BR9" i="10"/>
  <c r="G9" i="10"/>
  <c r="BA7" i="10"/>
  <c r="BN7" i="10"/>
  <c r="AG7" i="10"/>
  <c r="AT7" i="10"/>
  <c r="AN7" i="10"/>
  <c r="BH7" i="10"/>
  <c r="G7" i="10"/>
  <c r="BH5" i="10"/>
  <c r="AN5" i="10"/>
  <c r="BA19" i="10"/>
  <c r="BN19" i="10"/>
  <c r="BH19" i="10"/>
  <c r="AN19" i="10"/>
  <c r="G19" i="10"/>
  <c r="AQ21" i="10"/>
  <c r="BD21" i="10"/>
  <c r="AG21" i="10"/>
  <c r="AT21" i="10"/>
  <c r="BU21" i="10"/>
  <c r="AJ21" i="10"/>
  <c r="BK21" i="10"/>
  <c r="BX21" i="10"/>
  <c r="BR11" i="10"/>
  <c r="G11" i="10"/>
  <c r="BH6" i="10"/>
  <c r="BX9" i="10"/>
  <c r="BA5" i="10"/>
  <c r="BN5" i="10"/>
  <c r="BA8" i="10"/>
  <c r="BN8" i="10"/>
  <c r="AG8" i="10"/>
  <c r="AT8" i="10"/>
  <c r="BU8" i="10"/>
  <c r="AN8" i="10"/>
  <c r="BH8" i="10"/>
  <c r="AQ15" i="10"/>
  <c r="BD15" i="10"/>
  <c r="AG15" i="10"/>
  <c r="AT15" i="10"/>
  <c r="BU15" i="10"/>
  <c r="AJ15" i="10"/>
  <c r="BK15" i="10"/>
  <c r="BX15" i="10"/>
  <c r="BA15" i="10"/>
  <c r="BN15" i="10"/>
  <c r="AG27" i="10"/>
  <c r="AT27" i="10"/>
  <c r="BU27" i="10"/>
  <c r="AJ27" i="10"/>
  <c r="BK27" i="10"/>
  <c r="BX27" i="10"/>
  <c r="BA27" i="10"/>
  <c r="BN27" i="10"/>
  <c r="AQ27" i="10"/>
  <c r="BH27" i="10"/>
  <c r="AX27" i="10"/>
  <c r="AN27" i="10"/>
  <c r="BR27" i="10"/>
  <c r="AD27" i="10"/>
  <c r="BR4" i="10"/>
  <c r="G4" i="10"/>
  <c r="BD4" i="10"/>
  <c r="AQ4" i="10"/>
  <c r="BN11" i="10"/>
  <c r="H11" i="10"/>
  <c r="BX3" i="10"/>
  <c r="BK3" i="10"/>
  <c r="AX6" i="10"/>
  <c r="AD6" i="10"/>
  <c r="AG6" i="10"/>
  <c r="AT6" i="10"/>
  <c r="BU6" i="10"/>
  <c r="BU9" i="10"/>
  <c r="BA9" i="10"/>
  <c r="AJ9" i="10"/>
  <c r="BX7" i="10"/>
  <c r="AJ7" i="10"/>
  <c r="AJ10" i="10"/>
  <c r="BK10" i="10"/>
  <c r="BX10" i="10"/>
  <c r="AQ10" i="10"/>
  <c r="BD10" i="10"/>
  <c r="BK5" i="10"/>
  <c r="AJ5" i="10"/>
  <c r="AG5" i="10"/>
  <c r="AQ12" i="10"/>
  <c r="BD12" i="10"/>
  <c r="AJ12" i="10"/>
  <c r="BK12" i="10"/>
  <c r="BX12" i="10"/>
  <c r="BK8" i="10"/>
  <c r="AJ8" i="10"/>
  <c r="AJ13" i="10"/>
  <c r="BK13" i="10"/>
  <c r="BX13" i="10"/>
  <c r="AQ13" i="10"/>
  <c r="BD13" i="10"/>
  <c r="BK19" i="10"/>
  <c r="AJ19" i="10"/>
  <c r="AG19" i="10"/>
  <c r="AD18" i="10"/>
  <c r="BR18" i="10"/>
  <c r="BD16" i="10"/>
  <c r="AX32" i="10"/>
  <c r="AN32" i="10"/>
  <c r="AD32" i="10"/>
  <c r="BH32" i="10"/>
  <c r="BR32" i="10"/>
  <c r="G32" i="10"/>
  <c r="I32" i="10"/>
  <c r="BD34" i="10"/>
  <c r="AX21" i="10"/>
  <c r="BU18" i="10"/>
  <c r="BH18" i="10"/>
  <c r="AT18" i="10"/>
  <c r="AG18" i="10"/>
  <c r="BD22" i="10"/>
  <c r="AQ22" i="10"/>
  <c r="G15" i="10"/>
  <c r="AN17" i="10"/>
  <c r="AD17" i="10"/>
  <c r="BH17" i="10"/>
  <c r="BR17" i="10"/>
  <c r="G17" i="10"/>
  <c r="AQ29" i="10"/>
  <c r="BD29" i="10"/>
  <c r="AG29" i="10"/>
  <c r="AT29" i="10"/>
  <c r="BU29" i="10"/>
  <c r="AJ29" i="10"/>
  <c r="BK29" i="10"/>
  <c r="BX29" i="10"/>
  <c r="AX31" i="10"/>
  <c r="AN31" i="10"/>
  <c r="AD31" i="10"/>
  <c r="BR31" i="10"/>
  <c r="AG23" i="10"/>
  <c r="AJ23" i="10"/>
  <c r="AT23" i="10"/>
  <c r="BA23" i="10"/>
  <c r="BK23" i="10"/>
  <c r="BN23" i="10"/>
  <c r="BU23" i="10"/>
  <c r="BX23" i="10"/>
  <c r="H23" i="10"/>
  <c r="BH23" i="10"/>
  <c r="AX23" i="10"/>
  <c r="AN23" i="10"/>
  <c r="BA30" i="10"/>
  <c r="AN26" i="10"/>
  <c r="AD26" i="10"/>
  <c r="BH26" i="10"/>
  <c r="BR26" i="10"/>
  <c r="G26" i="10"/>
  <c r="BA28" i="10"/>
  <c r="AN24" i="10"/>
  <c r="AD24" i="10"/>
  <c r="BR24" i="10"/>
  <c r="BH24" i="10"/>
  <c r="BA36" i="10"/>
  <c r="AG20" i="10"/>
  <c r="AT20" i="10"/>
  <c r="BU20" i="10"/>
  <c r="AJ20" i="10"/>
  <c r="BK20" i="10"/>
  <c r="BX20" i="10"/>
  <c r="BH20" i="10"/>
  <c r="AX20" i="10"/>
  <c r="J25" i="10"/>
  <c r="AN25" i="10"/>
  <c r="AD25" i="10"/>
  <c r="BR25" i="10"/>
  <c r="BH25" i="10"/>
  <c r="H26" i="10"/>
  <c r="G27" i="10"/>
  <c r="H24" i="10"/>
  <c r="BU5" i="10"/>
  <c r="AT5" i="10"/>
  <c r="BU19" i="10"/>
  <c r="AT19" i="10"/>
  <c r="BR21" i="10"/>
  <c r="G21" i="10"/>
  <c r="BN18" i="10"/>
  <c r="H18" i="10"/>
  <c r="BX22" i="10"/>
  <c r="BK22" i="10"/>
  <c r="BD20" i="10"/>
  <c r="AD20" i="10"/>
  <c r="AQ30" i="10"/>
  <c r="BD30" i="10"/>
  <c r="AG30" i="10"/>
  <c r="AT30" i="10"/>
  <c r="BU30" i="10"/>
  <c r="AJ30" i="10"/>
  <c r="BK30" i="10"/>
  <c r="BX30" i="10"/>
  <c r="J26" i="10"/>
  <c r="AQ28" i="10"/>
  <c r="BD28" i="10"/>
  <c r="AG28" i="10"/>
  <c r="AT28" i="10"/>
  <c r="BU28" i="10"/>
  <c r="AJ28" i="10"/>
  <c r="BK28" i="10"/>
  <c r="BX28" i="10"/>
  <c r="J24" i="10"/>
  <c r="AQ36" i="10"/>
  <c r="BD36" i="10"/>
  <c r="AG36" i="10"/>
  <c r="AT36" i="10"/>
  <c r="BU36" i="10"/>
  <c r="AJ36" i="10"/>
  <c r="BK36" i="10"/>
  <c r="BX36" i="10"/>
  <c r="BU17" i="10"/>
  <c r="AT17" i="10"/>
  <c r="AG17" i="10"/>
  <c r="AX29" i="10"/>
  <c r="G29" i="10"/>
  <c r="BU25" i="10"/>
  <c r="AT25" i="10"/>
  <c r="AG25" i="10"/>
  <c r="BD17" i="10"/>
  <c r="BD25" i="10"/>
  <c r="J45" i="3"/>
  <c r="J9" i="3"/>
  <c r="J41" i="3"/>
  <c r="J43" i="3"/>
  <c r="J54" i="3"/>
  <c r="J21" i="3"/>
  <c r="J19" i="3"/>
  <c r="J22" i="3"/>
  <c r="J25" i="3"/>
  <c r="J33" i="3"/>
  <c r="J49" i="3"/>
  <c r="J5" i="3"/>
  <c r="J6" i="3"/>
  <c r="J32" i="3"/>
  <c r="J12" i="3"/>
  <c r="J24" i="3"/>
  <c r="J23" i="3"/>
  <c r="J39" i="3"/>
  <c r="J56" i="3"/>
  <c r="J57" i="3"/>
  <c r="J7" i="3"/>
  <c r="J13" i="3"/>
  <c r="J36" i="3"/>
  <c r="J52" i="3"/>
  <c r="J11" i="3"/>
  <c r="J10" i="3"/>
  <c r="J15" i="3"/>
  <c r="J30" i="3"/>
  <c r="J26" i="3"/>
  <c r="J44" i="3"/>
  <c r="J34" i="3"/>
  <c r="J53" i="3"/>
  <c r="J17" i="3"/>
  <c r="J3" i="3"/>
  <c r="J31" i="3"/>
  <c r="J16" i="3"/>
  <c r="J20" i="3"/>
  <c r="J18" i="3"/>
  <c r="J14" i="3"/>
  <c r="J35" i="3"/>
  <c r="J42" i="3"/>
  <c r="J50" i="3"/>
  <c r="BK3" i="3"/>
  <c r="AQ3" i="3"/>
  <c r="BR5" i="3"/>
  <c r="BD5" i="3"/>
  <c r="AQ5" i="3"/>
  <c r="BX3" i="3"/>
  <c r="AN3" i="3"/>
  <c r="BK11" i="3"/>
  <c r="BR4" i="3"/>
  <c r="J4" i="3"/>
  <c r="BA4" i="3"/>
  <c r="BN4" i="3"/>
  <c r="AN4" i="3"/>
  <c r="BN9" i="3"/>
  <c r="AN8" i="3"/>
  <c r="AD8" i="3"/>
  <c r="BR8" i="3"/>
  <c r="AD11" i="3"/>
  <c r="BR11" i="3"/>
  <c r="AG9" i="3"/>
  <c r="AT9" i="3"/>
  <c r="BU9" i="3"/>
  <c r="AJ9" i="3"/>
  <c r="BK9" i="3"/>
  <c r="BX9" i="3"/>
  <c r="BX5" i="3"/>
  <c r="BK5" i="3"/>
  <c r="AJ5" i="3"/>
  <c r="BD9" i="3"/>
  <c r="J8" i="3"/>
  <c r="AX7" i="3"/>
  <c r="AN7" i="3"/>
  <c r="AD7" i="3"/>
  <c r="BR7" i="3"/>
  <c r="BN3" i="3"/>
  <c r="AX3" i="3"/>
  <c r="AD3" i="3"/>
  <c r="AG3" i="3"/>
  <c r="AT3" i="3"/>
  <c r="BU3" i="3"/>
  <c r="BU5" i="3"/>
  <c r="AT5" i="3"/>
  <c r="AQ11" i="3"/>
  <c r="BD11" i="3"/>
  <c r="BA9" i="3"/>
  <c r="AX9" i="3"/>
  <c r="BU8" i="3"/>
  <c r="AT8" i="3"/>
  <c r="BD7" i="3"/>
  <c r="AQ7" i="3"/>
  <c r="BN10" i="3"/>
  <c r="BA10" i="3"/>
  <c r="AN10" i="3"/>
  <c r="BX6" i="3"/>
  <c r="BK6" i="3"/>
  <c r="AX6" i="3"/>
  <c r="AJ6" i="3"/>
  <c r="BU31" i="3"/>
  <c r="AT31" i="3"/>
  <c r="BR16" i="3"/>
  <c r="BD16" i="3"/>
  <c r="AD16" i="3"/>
  <c r="BN21" i="3"/>
  <c r="BA21" i="3"/>
  <c r="AN21" i="3"/>
  <c r="BX15" i="3"/>
  <c r="BK15" i="3"/>
  <c r="AJ15" i="3"/>
  <c r="BU19" i="3"/>
  <c r="AT19" i="3"/>
  <c r="BR13" i="3"/>
  <c r="BD13" i="3"/>
  <c r="AD13" i="3"/>
  <c r="BN30" i="3"/>
  <c r="BA30" i="3"/>
  <c r="AN30" i="3"/>
  <c r="BX32" i="3"/>
  <c r="BK32" i="3"/>
  <c r="AX32" i="3"/>
  <c r="AJ32" i="3"/>
  <c r="BU20" i="3"/>
  <c r="AT20" i="3"/>
  <c r="BR18" i="3"/>
  <c r="BD18" i="3"/>
  <c r="AD18" i="3"/>
  <c r="BN22" i="3"/>
  <c r="BA22" i="3"/>
  <c r="AN22" i="3"/>
  <c r="BX26" i="3"/>
  <c r="BK26" i="3"/>
  <c r="AX26" i="3"/>
  <c r="AJ26" i="3"/>
  <c r="BU25" i="3"/>
  <c r="AT25" i="3"/>
  <c r="BR27" i="3"/>
  <c r="BD27" i="3"/>
  <c r="AD27" i="3"/>
  <c r="J27" i="3"/>
  <c r="BU14" i="3"/>
  <c r="BD14" i="3"/>
  <c r="BN17" i="3"/>
  <c r="AX17" i="3"/>
  <c r="AD17" i="3"/>
  <c r="AG17" i="3"/>
  <c r="AT17" i="3"/>
  <c r="BU17" i="3"/>
  <c r="BU28" i="3"/>
  <c r="BA28" i="3"/>
  <c r="AJ28" i="3"/>
  <c r="BH29" i="3"/>
  <c r="J29" i="3"/>
  <c r="AN29" i="3"/>
  <c r="AQ12" i="3"/>
  <c r="AJ12" i="3"/>
  <c r="BX10" i="3"/>
  <c r="BK10" i="3"/>
  <c r="AX10" i="3"/>
  <c r="AJ10" i="3"/>
  <c r="BU6" i="3"/>
  <c r="AT6" i="3"/>
  <c r="AG6" i="3"/>
  <c r="BR31" i="3"/>
  <c r="AD31" i="3"/>
  <c r="AN16" i="3"/>
  <c r="BX21" i="3"/>
  <c r="BK21" i="3"/>
  <c r="AX21" i="3"/>
  <c r="AJ21" i="3"/>
  <c r="BU15" i="3"/>
  <c r="AT15" i="3"/>
  <c r="AG15" i="3"/>
  <c r="BR19" i="3"/>
  <c r="AD19" i="3"/>
  <c r="AN13" i="3"/>
  <c r="BX30" i="3"/>
  <c r="BK30" i="3"/>
  <c r="AX30" i="3"/>
  <c r="AJ30" i="3"/>
  <c r="BU32" i="3"/>
  <c r="AT32" i="3"/>
  <c r="AG32" i="3"/>
  <c r="BR20" i="3"/>
  <c r="AD20" i="3"/>
  <c r="AN18" i="3"/>
  <c r="BX22" i="3"/>
  <c r="BK22" i="3"/>
  <c r="AX22" i="3"/>
  <c r="AJ22" i="3"/>
  <c r="BU26" i="3"/>
  <c r="AT26" i="3"/>
  <c r="AG26" i="3"/>
  <c r="BR25" i="3"/>
  <c r="AD25" i="3"/>
  <c r="AN27" i="3"/>
  <c r="BA14" i="3"/>
  <c r="AG14" i="3"/>
  <c r="BK17" i="3"/>
  <c r="AQ17" i="3"/>
  <c r="BN28" i="3"/>
  <c r="BX7" i="3"/>
  <c r="BK7" i="3"/>
  <c r="BU10" i="3"/>
  <c r="AT10" i="3"/>
  <c r="BD6" i="3"/>
  <c r="AQ6" i="3"/>
  <c r="BU21" i="3"/>
  <c r="BH21" i="3"/>
  <c r="AT21" i="3"/>
  <c r="BD15" i="3"/>
  <c r="AQ15" i="3"/>
  <c r="BU30" i="3"/>
  <c r="AT30" i="3"/>
  <c r="BD32" i="3"/>
  <c r="AQ32" i="3"/>
  <c r="BU22" i="3"/>
  <c r="BH22" i="3"/>
  <c r="AT22" i="3"/>
  <c r="BD26" i="3"/>
  <c r="AQ26" i="3"/>
  <c r="BN14" i="3"/>
  <c r="AT14" i="3"/>
  <c r="AX14" i="3"/>
  <c r="BX17" i="3"/>
  <c r="AN17" i="3"/>
  <c r="BK28" i="3"/>
  <c r="AJ14" i="3"/>
  <c r="BK14" i="3"/>
  <c r="BX14" i="3"/>
  <c r="AQ28" i="3"/>
  <c r="BD28" i="3"/>
  <c r="AG28" i="3"/>
  <c r="AD29" i="3"/>
  <c r="BR29" i="3"/>
  <c r="AG12" i="3"/>
  <c r="AT12" i="3"/>
  <c r="BU12" i="3"/>
  <c r="BA12" i="3"/>
  <c r="BN12" i="3"/>
  <c r="BH12" i="3"/>
  <c r="AX12" i="3"/>
  <c r="AN12" i="3"/>
  <c r="BX24" i="3"/>
  <c r="BK24" i="3"/>
  <c r="AX24" i="3"/>
  <c r="AJ24" i="3"/>
  <c r="BU23" i="3"/>
  <c r="AT23" i="3"/>
  <c r="AG23" i="3"/>
  <c r="BR44" i="3"/>
  <c r="AD44" i="3"/>
  <c r="BN41" i="3"/>
  <c r="BA41" i="3"/>
  <c r="AN41" i="3"/>
  <c r="BX43" i="3"/>
  <c r="BK43" i="3"/>
  <c r="AX43" i="3"/>
  <c r="AJ43" i="3"/>
  <c r="BU45" i="3"/>
  <c r="BH45" i="3"/>
  <c r="AT45" i="3"/>
  <c r="AG45" i="3"/>
  <c r="BR36" i="3"/>
  <c r="AD36" i="3"/>
  <c r="BN35" i="3"/>
  <c r="BA35" i="3"/>
  <c r="AN35" i="3"/>
  <c r="BX46" i="3"/>
  <c r="BK46" i="3"/>
  <c r="AX46" i="3"/>
  <c r="AJ46" i="3"/>
  <c r="BU40" i="3"/>
  <c r="AT40" i="3"/>
  <c r="AG40" i="3"/>
  <c r="BR37" i="3"/>
  <c r="G37" i="3"/>
  <c r="BD37" i="3"/>
  <c r="AQ37" i="3"/>
  <c r="AQ42" i="3"/>
  <c r="BD42" i="3"/>
  <c r="J38" i="3"/>
  <c r="BA38" i="3"/>
  <c r="BN38" i="3"/>
  <c r="BH33" i="3"/>
  <c r="AQ49" i="3"/>
  <c r="AQ47" i="3"/>
  <c r="BD47" i="3"/>
  <c r="AG47" i="3"/>
  <c r="AT47" i="3"/>
  <c r="BU47" i="3"/>
  <c r="AJ47" i="3"/>
  <c r="BK47" i="3"/>
  <c r="BX47" i="3"/>
  <c r="AD50" i="3"/>
  <c r="J55" i="3"/>
  <c r="AN55" i="3"/>
  <c r="AD55" i="3"/>
  <c r="BR55" i="3"/>
  <c r="BN57" i="3"/>
  <c r="BR28" i="3"/>
  <c r="BN29" i="3"/>
  <c r="BX12" i="3"/>
  <c r="BK12" i="3"/>
  <c r="BU24" i="3"/>
  <c r="AT24" i="3"/>
  <c r="AG24" i="3"/>
  <c r="BR23" i="3"/>
  <c r="BD23" i="3"/>
  <c r="BN44" i="3"/>
  <c r="BX41" i="3"/>
  <c r="BK41" i="3"/>
  <c r="AX41" i="3"/>
  <c r="BU43" i="3"/>
  <c r="AT43" i="3"/>
  <c r="AG43" i="3"/>
  <c r="BR45" i="3"/>
  <c r="BD45" i="3"/>
  <c r="BN36" i="3"/>
  <c r="BX35" i="3"/>
  <c r="BK35" i="3"/>
  <c r="AX35" i="3"/>
  <c r="BU46" i="3"/>
  <c r="AT46" i="3"/>
  <c r="AG46" i="3"/>
  <c r="BR40" i="3"/>
  <c r="BD40" i="3"/>
  <c r="BN37" i="3"/>
  <c r="BA37" i="3"/>
  <c r="BK42" i="3"/>
  <c r="AT42" i="3"/>
  <c r="BR38" i="3"/>
  <c r="AX38" i="3"/>
  <c r="AG38" i="3"/>
  <c r="AQ39" i="3"/>
  <c r="BD39" i="3"/>
  <c r="AG39" i="3"/>
  <c r="AT39" i="3"/>
  <c r="BU39" i="3"/>
  <c r="AJ39" i="3"/>
  <c r="BK39" i="3"/>
  <c r="BX39" i="3"/>
  <c r="J48" i="3"/>
  <c r="AN48" i="3"/>
  <c r="AD48" i="3"/>
  <c r="BR48" i="3"/>
  <c r="BN56" i="3"/>
  <c r="AX54" i="3"/>
  <c r="AN54" i="3"/>
  <c r="AD54" i="3"/>
  <c r="BR54" i="3"/>
  <c r="AG52" i="3"/>
  <c r="AT52" i="3"/>
  <c r="BU52" i="3"/>
  <c r="AJ52" i="3"/>
  <c r="BK52" i="3"/>
  <c r="BX52" i="3"/>
  <c r="BA52" i="3"/>
  <c r="BN52" i="3"/>
  <c r="BH52" i="3"/>
  <c r="AX52" i="3"/>
  <c r="AN52" i="3"/>
  <c r="BD24" i="3"/>
  <c r="AQ24" i="3"/>
  <c r="BU41" i="3"/>
  <c r="BH41" i="3"/>
  <c r="AT41" i="3"/>
  <c r="BD43" i="3"/>
  <c r="AQ43" i="3"/>
  <c r="BU35" i="3"/>
  <c r="BH35" i="3"/>
  <c r="AT35" i="3"/>
  <c r="BD46" i="3"/>
  <c r="AQ46" i="3"/>
  <c r="AD42" i="3"/>
  <c r="BR42" i="3"/>
  <c r="AN33" i="3"/>
  <c r="AD33" i="3"/>
  <c r="BR33" i="3"/>
  <c r="AX53" i="3"/>
  <c r="AN53" i="3"/>
  <c r="AD53" i="3"/>
  <c r="BR53" i="3"/>
  <c r="AG50" i="3"/>
  <c r="AT50" i="3"/>
  <c r="BU50" i="3"/>
  <c r="AJ50" i="3"/>
  <c r="BK50" i="3"/>
  <c r="BX50" i="3"/>
  <c r="BA50" i="3"/>
  <c r="BN50" i="3"/>
  <c r="BH50" i="3"/>
  <c r="AX50" i="3"/>
  <c r="AN50" i="3"/>
  <c r="AX34" i="3"/>
  <c r="AN34" i="3"/>
  <c r="AD34" i="3"/>
  <c r="BR34" i="3"/>
  <c r="AG49" i="3"/>
  <c r="AT49" i="3"/>
  <c r="BU49" i="3"/>
  <c r="AJ49" i="3"/>
  <c r="BK49" i="3"/>
  <c r="BX49" i="3"/>
  <c r="BA49" i="3"/>
  <c r="BN49" i="3"/>
  <c r="BH49" i="3"/>
  <c r="AX49" i="3"/>
  <c r="AN49" i="3"/>
  <c r="AQ50" i="3"/>
  <c r="AQ56" i="3"/>
  <c r="BD56" i="3"/>
  <c r="AG56" i="3"/>
  <c r="AT56" i="3"/>
  <c r="BU56" i="3"/>
  <c r="AJ56" i="3"/>
  <c r="BK56" i="3"/>
  <c r="BX56" i="3"/>
  <c r="AQ57" i="3"/>
  <c r="BD57" i="3"/>
  <c r="AG57" i="3"/>
  <c r="AT57" i="3"/>
  <c r="BU57" i="3"/>
  <c r="AJ57" i="3"/>
  <c r="BK57" i="3"/>
  <c r="BX57" i="3"/>
  <c r="AX39" i="3"/>
  <c r="BU33" i="3"/>
  <c r="AT33" i="3"/>
  <c r="AG33" i="3"/>
  <c r="BD34" i="3"/>
  <c r="AX47" i="3"/>
  <c r="BU48" i="3"/>
  <c r="AT48" i="3"/>
  <c r="AG48" i="3"/>
  <c r="BD53" i="3"/>
  <c r="AX56" i="3"/>
  <c r="BU55" i="3"/>
  <c r="AT55" i="3"/>
  <c r="AG55" i="3"/>
  <c r="BD54" i="3"/>
  <c r="AX57" i="3"/>
  <c r="BH39" i="3"/>
  <c r="BD33" i="3"/>
  <c r="BH47" i="3"/>
  <c r="BD48" i="3"/>
  <c r="BH56" i="3"/>
  <c r="BD55" i="3"/>
  <c r="H25" i="10"/>
  <c r="G25" i="10"/>
  <c r="G8" i="10"/>
  <c r="H21" i="10"/>
  <c r="G35" i="10"/>
  <c r="I35" i="10"/>
  <c r="G3" i="10"/>
  <c r="H4" i="10"/>
  <c r="I4" i="10"/>
  <c r="G18" i="10"/>
  <c r="H6" i="10"/>
  <c r="G10" i="10"/>
  <c r="H17" i="10"/>
  <c r="G24" i="10"/>
  <c r="G31" i="10"/>
  <c r="I31" i="10"/>
  <c r="H12" i="10"/>
  <c r="G6" i="10"/>
  <c r="G5" i="10"/>
  <c r="G13" i="10"/>
  <c r="G12" i="10"/>
  <c r="G47" i="3"/>
  <c r="H19" i="3"/>
  <c r="G12" i="3"/>
  <c r="G29" i="3"/>
  <c r="G33" i="3"/>
  <c r="G52" i="3"/>
  <c r="G15" i="3"/>
  <c r="G49" i="3"/>
  <c r="H18" i="3"/>
  <c r="G6" i="3"/>
  <c r="H27" i="3"/>
  <c r="H8" i="3"/>
  <c r="H4" i="3"/>
  <c r="G44" i="3"/>
  <c r="H17" i="3"/>
  <c r="G8" i="3"/>
  <c r="I8" i="3"/>
  <c r="G34" i="3"/>
  <c r="G42" i="3"/>
  <c r="G54" i="3"/>
  <c r="G27" i="3"/>
  <c r="G11" i="3"/>
  <c r="G53" i="3"/>
  <c r="G46" i="3"/>
  <c r="H12" i="3"/>
  <c r="G40" i="3"/>
  <c r="G45" i="3"/>
  <c r="G22" i="3"/>
  <c r="G26" i="3"/>
  <c r="H5" i="3"/>
  <c r="I21" i="10"/>
  <c r="H19" i="10"/>
  <c r="I19" i="10"/>
  <c r="I6" i="10"/>
  <c r="I26" i="10"/>
  <c r="I24" i="10"/>
  <c r="I12" i="10"/>
  <c r="H16" i="10"/>
  <c r="H44" i="3"/>
  <c r="G36" i="3"/>
  <c r="G20" i="3"/>
  <c r="H25" i="3"/>
  <c r="H48" i="3"/>
  <c r="G4" i="3"/>
  <c r="H36" i="3"/>
  <c r="I17" i="10"/>
  <c r="I11" i="10"/>
  <c r="I25" i="10"/>
  <c r="I18" i="10"/>
  <c r="H36" i="10"/>
  <c r="I36" i="10"/>
  <c r="H15" i="10"/>
  <c r="I15" i="10"/>
  <c r="H3" i="10"/>
  <c r="I3" i="10"/>
  <c r="G20" i="10"/>
  <c r="H29" i="10"/>
  <c r="I29" i="10"/>
  <c r="H8" i="10"/>
  <c r="I8" i="10"/>
  <c r="G34" i="10"/>
  <c r="G23" i="10"/>
  <c r="I23" i="10"/>
  <c r="H5" i="10"/>
  <c r="I5" i="10"/>
  <c r="G16" i="10"/>
  <c r="H30" i="10"/>
  <c r="I30" i="10"/>
  <c r="H13" i="10"/>
  <c r="I13" i="10"/>
  <c r="G22" i="10"/>
  <c r="H20" i="10"/>
  <c r="H28" i="10"/>
  <c r="I28" i="10"/>
  <c r="H22" i="10"/>
  <c r="H10" i="10"/>
  <c r="I10" i="10"/>
  <c r="H7" i="10"/>
  <c r="I7" i="10"/>
  <c r="H27" i="10"/>
  <c r="I27" i="10"/>
  <c r="H9" i="10"/>
  <c r="I9" i="10"/>
  <c r="H34" i="10"/>
  <c r="G23" i="3"/>
  <c r="G25" i="3"/>
  <c r="H32" i="3"/>
  <c r="G30" i="3"/>
  <c r="G35" i="3"/>
  <c r="G21" i="3"/>
  <c r="H16" i="3"/>
  <c r="H34" i="3"/>
  <c r="H41" i="3"/>
  <c r="H22" i="3"/>
  <c r="H21" i="3"/>
  <c r="G7" i="3"/>
  <c r="G14" i="3"/>
  <c r="H54" i="3"/>
  <c r="G31" i="3"/>
  <c r="H10" i="3"/>
  <c r="G13" i="3"/>
  <c r="G10" i="3"/>
  <c r="H49" i="3"/>
  <c r="G38" i="3"/>
  <c r="H20" i="3"/>
  <c r="H55" i="3"/>
  <c r="H35" i="3"/>
  <c r="H42" i="3"/>
  <c r="I42" i="3"/>
  <c r="H43" i="3"/>
  <c r="G5" i="3"/>
  <c r="G32" i="3"/>
  <c r="H33" i="3"/>
  <c r="I33" i="3"/>
  <c r="H52" i="3"/>
  <c r="H38" i="3"/>
  <c r="H15" i="3"/>
  <c r="H26" i="3"/>
  <c r="G16" i="3"/>
  <c r="H31" i="3"/>
  <c r="H7" i="3"/>
  <c r="H46" i="3"/>
  <c r="G18" i="3"/>
  <c r="H3" i="3"/>
  <c r="G56" i="3"/>
  <c r="G55" i="3"/>
  <c r="H53" i="3"/>
  <c r="G41" i="3"/>
  <c r="G19" i="3"/>
  <c r="H6" i="3"/>
  <c r="H13" i="3"/>
  <c r="H30" i="3"/>
  <c r="G39" i="3"/>
  <c r="G48" i="3"/>
  <c r="H37" i="3"/>
  <c r="I37" i="3"/>
  <c r="H40" i="3"/>
  <c r="H45" i="3"/>
  <c r="G43" i="3"/>
  <c r="H23" i="3"/>
  <c r="I23" i="3"/>
  <c r="G24" i="3"/>
  <c r="H14" i="3"/>
  <c r="H28" i="3"/>
  <c r="G9" i="3"/>
  <c r="H57" i="3"/>
  <c r="G57" i="3"/>
  <c r="H47" i="3"/>
  <c r="I47" i="3"/>
  <c r="G28" i="3"/>
  <c r="H9" i="3"/>
  <c r="H56" i="3"/>
  <c r="H39" i="3"/>
  <c r="H24" i="3"/>
  <c r="G3" i="3"/>
  <c r="H50" i="3"/>
  <c r="G50" i="3"/>
  <c r="G17" i="3"/>
  <c r="I17" i="3"/>
  <c r="H29" i="3"/>
  <c r="H11" i="3"/>
  <c r="I16" i="10"/>
  <c r="I54" i="3"/>
  <c r="I12" i="3"/>
  <c r="I27" i="3"/>
  <c r="I49" i="3"/>
  <c r="I45" i="3"/>
  <c r="I19" i="3"/>
  <c r="I46" i="3"/>
  <c r="I44" i="3"/>
  <c r="I29" i="3"/>
  <c r="I15" i="3"/>
  <c r="I4" i="3"/>
  <c r="I7" i="3"/>
  <c r="I53" i="3"/>
  <c r="I48" i="3"/>
  <c r="I6" i="3"/>
  <c r="I18" i="3"/>
  <c r="I52" i="3"/>
  <c r="I11" i="3"/>
  <c r="I31" i="3"/>
  <c r="I5" i="3"/>
  <c r="I3" i="3"/>
  <c r="I20" i="3"/>
  <c r="I22" i="3"/>
  <c r="I40" i="3"/>
  <c r="I26" i="3"/>
  <c r="I34" i="3"/>
  <c r="I35" i="3"/>
  <c r="I21" i="3"/>
  <c r="I41" i="3"/>
  <c r="I36" i="3"/>
  <c r="I22" i="10"/>
  <c r="I20" i="10"/>
  <c r="I25" i="3"/>
  <c r="I55" i="3"/>
  <c r="I30" i="3"/>
  <c r="I43" i="3"/>
  <c r="I34" i="10"/>
  <c r="I13" i="3"/>
  <c r="I32" i="3"/>
  <c r="I10" i="3"/>
  <c r="I56" i="3"/>
  <c r="I16" i="3"/>
  <c r="I38" i="3"/>
  <c r="I24" i="3"/>
  <c r="I14" i="3"/>
  <c r="I28" i="3"/>
  <c r="I39" i="3"/>
  <c r="I50" i="3"/>
  <c r="I57" i="3"/>
  <c r="I9" i="3"/>
  <c r="K51" i="3"/>
  <c r="J51" i="3"/>
  <c r="L51" i="3"/>
  <c r="M51" i="3"/>
  <c r="N51" i="3"/>
  <c r="O51" i="3"/>
  <c r="P51" i="3"/>
  <c r="BH51" i="3"/>
  <c r="AN51" i="3"/>
  <c r="BR51" i="3"/>
  <c r="BU51" i="3"/>
  <c r="AT51" i="3"/>
  <c r="AJ51" i="3"/>
  <c r="BD51" i="3"/>
  <c r="AQ51" i="3"/>
  <c r="AG51" i="3"/>
  <c r="BN51" i="3"/>
  <c r="BA51" i="3"/>
  <c r="BX51" i="3"/>
  <c r="BK51" i="3"/>
  <c r="AD51" i="3"/>
  <c r="AX51" i="3"/>
  <c r="O33" i="10"/>
  <c r="K33" i="10"/>
  <c r="L33" i="10"/>
  <c r="M33" i="10"/>
  <c r="N33" i="10"/>
  <c r="P33" i="10"/>
  <c r="AN33" i="10"/>
  <c r="AX33" i="10"/>
  <c r="BH33" i="10"/>
  <c r="BR33" i="10"/>
  <c r="AD33" i="10"/>
  <c r="BN33" i="10"/>
  <c r="BA33" i="10"/>
  <c r="BX33" i="10"/>
  <c r="BU33" i="10"/>
  <c r="AT33" i="10"/>
  <c r="AG33" i="10"/>
  <c r="BD33" i="10"/>
  <c r="AQ33" i="10"/>
  <c r="BK33" i="10"/>
  <c r="AJ33" i="10"/>
  <c r="J33" i="10"/>
  <c r="G33" i="10"/>
  <c r="H33" i="10"/>
  <c r="G51" i="3"/>
  <c r="H51" i="3"/>
  <c r="I51" i="3"/>
  <c r="I33" i="10"/>
</calcChain>
</file>

<file path=xl/sharedStrings.xml><?xml version="1.0" encoding="utf-8"?>
<sst xmlns="http://schemas.openxmlformats.org/spreadsheetml/2006/main" count="561" uniqueCount="325">
  <si>
    <t>Weiblich</t>
  </si>
  <si>
    <t>Jahrgang</t>
  </si>
  <si>
    <t>Alter</t>
  </si>
  <si>
    <t>Pflicht</t>
  </si>
  <si>
    <t>Diff_min</t>
  </si>
  <si>
    <t>Pflicht E + T</t>
  </si>
  <si>
    <t>Pflicht G</t>
  </si>
  <si>
    <t>Kür E + T</t>
  </si>
  <si>
    <t>Kür G</t>
  </si>
  <si>
    <t>W11</t>
  </si>
  <si>
    <t>W13</t>
  </si>
  <si>
    <t>W15</t>
  </si>
  <si>
    <t>W17</t>
  </si>
  <si>
    <t>Männlich</t>
  </si>
  <si>
    <t>Name</t>
  </si>
  <si>
    <t>Vorname</t>
  </si>
  <si>
    <t>Jg</t>
  </si>
  <si>
    <t>AK</t>
  </si>
  <si>
    <t>Verein</t>
  </si>
  <si>
    <t>Erfüllte Werte</t>
  </si>
  <si>
    <t>Rankingwert</t>
  </si>
  <si>
    <t>Vergleichswerte</t>
  </si>
  <si>
    <t>Alias</t>
  </si>
  <si>
    <t>Kür</t>
  </si>
  <si>
    <t>Alles erfüllt?</t>
  </si>
  <si>
    <t>Erfüllt?</t>
  </si>
  <si>
    <t>Finale E + T</t>
  </si>
  <si>
    <t>Finale G</t>
  </si>
  <si>
    <t>Kür 2 E + T</t>
  </si>
  <si>
    <t>Kür 2 G</t>
  </si>
  <si>
    <t>Saar Trophy</t>
  </si>
  <si>
    <t>Min_Diff</t>
  </si>
  <si>
    <t>Pflicht D</t>
  </si>
  <si>
    <t>Möller</t>
  </si>
  <si>
    <t>Maya</t>
  </si>
  <si>
    <t>Volska</t>
  </si>
  <si>
    <t>Nikola</t>
  </si>
  <si>
    <t>TG Dietzenbach</t>
  </si>
  <si>
    <t>Eislöffel</t>
  </si>
  <si>
    <t>Aurelia</t>
  </si>
  <si>
    <t>Volikova</t>
  </si>
  <si>
    <t>Emilie</t>
  </si>
  <si>
    <t>Ronsiek-Niederbröker</t>
  </si>
  <si>
    <t>Hannah</t>
  </si>
  <si>
    <t>Lenya</t>
  </si>
  <si>
    <t>Tuttas</t>
  </si>
  <si>
    <t>Sarah</t>
  </si>
  <si>
    <t>Kola</t>
  </si>
  <si>
    <t>Sheridan</t>
  </si>
  <si>
    <t>Totzke</t>
  </si>
  <si>
    <t>Viona</t>
  </si>
  <si>
    <t>MTV Bad Kreuznach</t>
  </si>
  <si>
    <t>Munich-Airriders</t>
  </si>
  <si>
    <t>SV Brackwede</t>
  </si>
  <si>
    <t>SC Melle 03</t>
  </si>
  <si>
    <t>OSC Bremerhaven</t>
  </si>
  <si>
    <t>Frankfurt FLYERS</t>
  </si>
  <si>
    <t>MTV Peine</t>
  </si>
  <si>
    <t>Schneider</t>
  </si>
  <si>
    <t>Fiona</t>
  </si>
  <si>
    <t>Zimmerhackel</t>
  </si>
  <si>
    <t>Jana</t>
  </si>
  <si>
    <t>Braaf</t>
  </si>
  <si>
    <t>Luisa</t>
  </si>
  <si>
    <t>Frey</t>
  </si>
  <si>
    <t>Luka</t>
  </si>
  <si>
    <t>Pape</t>
  </si>
  <si>
    <t>Nina</t>
  </si>
  <si>
    <t>Langner</t>
  </si>
  <si>
    <t>Sabrina</t>
  </si>
  <si>
    <t>Lauhöfer</t>
  </si>
  <si>
    <t>Saskia</t>
  </si>
  <si>
    <t>Buchholz</t>
  </si>
  <si>
    <t>Charmaine</t>
  </si>
  <si>
    <t>Schuldt</t>
  </si>
  <si>
    <t>Nele</t>
  </si>
  <si>
    <t>Staiber</t>
  </si>
  <si>
    <t>Selina</t>
  </si>
  <si>
    <t>Braun</t>
  </si>
  <si>
    <t>Kuhn</t>
  </si>
  <si>
    <t>Mark</t>
  </si>
  <si>
    <t>Philipp</t>
  </si>
  <si>
    <t>Eschke</t>
  </si>
  <si>
    <t>Ryan</t>
  </si>
  <si>
    <t>Thomson</t>
  </si>
  <si>
    <t>Adrian</t>
  </si>
  <si>
    <t>Gladjuk</t>
  </si>
  <si>
    <t>Michael</t>
  </si>
  <si>
    <t>Feyh</t>
  </si>
  <si>
    <t>Miguel</t>
  </si>
  <si>
    <t>Risch</t>
  </si>
  <si>
    <t>Valentin</t>
  </si>
  <si>
    <t>Lauxtermann</t>
  </si>
  <si>
    <t>Caio</t>
  </si>
  <si>
    <t>Garmann</t>
  </si>
  <si>
    <t>Lars</t>
  </si>
  <si>
    <t>Meinert</t>
  </si>
  <si>
    <t>Paul</t>
  </si>
  <si>
    <t>Hofmann</t>
  </si>
  <si>
    <t>Simon</t>
  </si>
  <si>
    <t>Brandt</t>
  </si>
  <si>
    <t>Dominic</t>
  </si>
  <si>
    <t>Horna</t>
  </si>
  <si>
    <t>Jan-Eike</t>
  </si>
  <si>
    <t>Budde</t>
  </si>
  <si>
    <t>Ernst</t>
  </si>
  <si>
    <t>Yannik</t>
  </si>
  <si>
    <t>MTV Stuttgart</t>
  </si>
  <si>
    <t>TSV Ganderkesee</t>
  </si>
  <si>
    <t>TB Ruit</t>
  </si>
  <si>
    <t>TG Münster</t>
  </si>
  <si>
    <t>SG Frankfurt-Nied</t>
  </si>
  <si>
    <t>TGJ Salzgitter</t>
  </si>
  <si>
    <t>Wohlfahrt</t>
  </si>
  <si>
    <t>2 P + 2 K</t>
  </si>
  <si>
    <t>BuchholzCharmaine2000</t>
  </si>
  <si>
    <t>StaiberSelina2001</t>
  </si>
  <si>
    <t>SchneiderFiona2004</t>
  </si>
  <si>
    <t>ZimmerhackelJana2003</t>
  </si>
  <si>
    <t>KatzenbergerKiana2004</t>
  </si>
  <si>
    <t>BraafLuisa2004</t>
  </si>
  <si>
    <t>FreyLuka2004</t>
  </si>
  <si>
    <t>BenjestorfMara2003</t>
  </si>
  <si>
    <t>PapeNina2003</t>
  </si>
  <si>
    <t>LangnerSabrina2004</t>
  </si>
  <si>
    <t>LauhöferSaskia2003</t>
  </si>
  <si>
    <t>LuleySofia2004</t>
  </si>
  <si>
    <t>EislöffelAurelia2006</t>
  </si>
  <si>
    <t>WensingCharlotte2006</t>
  </si>
  <si>
    <t>VolikovaEmilie2006</t>
  </si>
  <si>
    <t>AmreinEva2005</t>
  </si>
  <si>
    <t>CremerFelizitas2006</t>
  </si>
  <si>
    <t>Ronsiek-NiederbrökerHannah2006</t>
  </si>
  <si>
    <t>KrampJette2006</t>
  </si>
  <si>
    <t>WohlfahrtLenya2005</t>
  </si>
  <si>
    <t>GüntherNia2005</t>
  </si>
  <si>
    <t>NeumaierNika2005</t>
  </si>
  <si>
    <t>TuttasSarah2006</t>
  </si>
  <si>
    <t>KolaSheridan2005</t>
  </si>
  <si>
    <t>TotzkeViona2006</t>
  </si>
  <si>
    <t>SchubertEmma2008</t>
  </si>
  <si>
    <t>BuschFinja2008</t>
  </si>
  <si>
    <t>LindenthalLara2008</t>
  </si>
  <si>
    <t>MorgensternLuna2008</t>
  </si>
  <si>
    <t>MöllerMaya2007</t>
  </si>
  <si>
    <t>SchwalmMira2008</t>
  </si>
  <si>
    <t>VolskaNikola2008</t>
  </si>
  <si>
    <t>HeringPauline2008</t>
  </si>
  <si>
    <t>BachmannRieke2009</t>
  </si>
  <si>
    <t>BrandtDominic2001</t>
  </si>
  <si>
    <t>HornaJan-Eike2000</t>
  </si>
  <si>
    <t>SchuldtMatthias2000</t>
  </si>
  <si>
    <t>KloppenburgNick2001</t>
  </si>
  <si>
    <t>ErnstYannik2001</t>
  </si>
  <si>
    <t>LauxtermannCaio2003</t>
  </si>
  <si>
    <t>GarmannLars2004</t>
  </si>
  <si>
    <t>MeinertPaul2004</t>
  </si>
  <si>
    <t>HofmannSimon2003</t>
  </si>
  <si>
    <t>ThomsonAdrian2006</t>
  </si>
  <si>
    <t>GladjukMichael2005</t>
  </si>
  <si>
    <t>FeyhMiguel2005</t>
  </si>
  <si>
    <t>DousaPaul2006</t>
  </si>
  <si>
    <t>RischValentin2005</t>
  </si>
  <si>
    <t>StrieseHendrik2007</t>
  </si>
  <si>
    <t>KuhnMark2007</t>
  </si>
  <si>
    <t>FeyhPaolo2007</t>
  </si>
  <si>
    <t>KernPascal2008</t>
  </si>
  <si>
    <t>EschkeRyan2007</t>
  </si>
  <si>
    <t>Kloppenburg</t>
  </si>
  <si>
    <t>Nick</t>
  </si>
  <si>
    <t>VfL Grasdorf</t>
  </si>
  <si>
    <t>Kitz</t>
  </si>
  <si>
    <t>Dousa</t>
  </si>
  <si>
    <t>Striese</t>
  </si>
  <si>
    <t>Hendrik</t>
  </si>
  <si>
    <t>Paolo</t>
  </si>
  <si>
    <t>Kern</t>
  </si>
  <si>
    <t>Pascal</t>
  </si>
  <si>
    <t>Schubert</t>
  </si>
  <si>
    <t>Lisa</t>
  </si>
  <si>
    <t>Katzenberger</t>
  </si>
  <si>
    <t>Kiana</t>
  </si>
  <si>
    <t>Benjestorf</t>
  </si>
  <si>
    <t>Mara</t>
  </si>
  <si>
    <t>Luley</t>
  </si>
  <si>
    <t>Sofia</t>
  </si>
  <si>
    <t>Amelie</t>
  </si>
  <si>
    <t>Wensing</t>
  </si>
  <si>
    <t>Charlotte</t>
  </si>
  <si>
    <t>Amrein</t>
  </si>
  <si>
    <t>Eva</t>
  </si>
  <si>
    <t>Cremer</t>
  </si>
  <si>
    <t>Felizitas</t>
  </si>
  <si>
    <t>Finja</t>
  </si>
  <si>
    <t>Kramp</t>
  </si>
  <si>
    <t>Jette</t>
  </si>
  <si>
    <t>Günther</t>
  </si>
  <si>
    <t>Nia</t>
  </si>
  <si>
    <t>Neumaier</t>
  </si>
  <si>
    <t>Nika</t>
  </si>
  <si>
    <t>Emma</t>
  </si>
  <si>
    <t>Busch</t>
  </si>
  <si>
    <t>Lara</t>
  </si>
  <si>
    <t>Lindenthal</t>
  </si>
  <si>
    <t>Lena</t>
  </si>
  <si>
    <t>Morgenstern</t>
  </si>
  <si>
    <t>Luna</t>
  </si>
  <si>
    <t>Schwalm</t>
  </si>
  <si>
    <t>Mira</t>
  </si>
  <si>
    <t>Hering</t>
  </si>
  <si>
    <t>Pauline</t>
  </si>
  <si>
    <t>Bachmann</t>
  </si>
  <si>
    <t>Rieke</t>
  </si>
  <si>
    <t>Jentsch</t>
  </si>
  <si>
    <t>JentschLena2007</t>
  </si>
  <si>
    <t>Habenicht</t>
  </si>
  <si>
    <t>Maxime</t>
  </si>
  <si>
    <t>HabenichtMaxime2007</t>
  </si>
  <si>
    <t>KnöfelAnna2005</t>
  </si>
  <si>
    <t>Knöfel</t>
  </si>
  <si>
    <t>Anna</t>
  </si>
  <si>
    <t>Müller</t>
  </si>
  <si>
    <t>Marieluise</t>
  </si>
  <si>
    <t>MüllerMarieluise2004</t>
  </si>
  <si>
    <t>SchlauchLisa2005</t>
  </si>
  <si>
    <t>TafereNaomi2003</t>
  </si>
  <si>
    <t>Schlauch</t>
  </si>
  <si>
    <t>Tafere</t>
  </si>
  <si>
    <t>Kira</t>
  </si>
  <si>
    <t>Naomi</t>
  </si>
  <si>
    <t>BernhöftVico2008</t>
  </si>
  <si>
    <t>BubnerJacob2001</t>
  </si>
  <si>
    <t>KaulJanne2004</t>
  </si>
  <si>
    <t>ZieslerMoritz2001</t>
  </si>
  <si>
    <t>Bernhöft</t>
  </si>
  <si>
    <t>Bubner</t>
  </si>
  <si>
    <t>Kaul</t>
  </si>
  <si>
    <t>Ziesler</t>
  </si>
  <si>
    <t>Vico</t>
  </si>
  <si>
    <t>Moritz</t>
  </si>
  <si>
    <t>Jacob</t>
  </si>
  <si>
    <t>Janne</t>
  </si>
  <si>
    <t>TuS Lichterfelde</t>
  </si>
  <si>
    <t>GlotovaKsenia2008</t>
  </si>
  <si>
    <t>BraunJanis-Luca2007</t>
  </si>
  <si>
    <t>BraafHenry2007</t>
  </si>
  <si>
    <t>WolffMonique2005</t>
  </si>
  <si>
    <t>QuielNele2006</t>
  </si>
  <si>
    <t>MousonColin2005</t>
  </si>
  <si>
    <t>DeppeNick2006</t>
  </si>
  <si>
    <t>WinklerLilly2004</t>
  </si>
  <si>
    <t>StöhrGabriela2002</t>
  </si>
  <si>
    <t>Glotova</t>
  </si>
  <si>
    <t>Ksenia</t>
  </si>
  <si>
    <t>Quiel</t>
  </si>
  <si>
    <t>Stöhr</t>
  </si>
  <si>
    <t>Gabriela</t>
  </si>
  <si>
    <t>Winkler</t>
  </si>
  <si>
    <t>Lilly</t>
  </si>
  <si>
    <t>Wolff</t>
  </si>
  <si>
    <t>Monique</t>
  </si>
  <si>
    <t>Henry</t>
  </si>
  <si>
    <t>Deppe</t>
  </si>
  <si>
    <t>Mouson</t>
  </si>
  <si>
    <t>Colin</t>
  </si>
  <si>
    <t>TV Unterbach</t>
  </si>
  <si>
    <t>PetersFranziska2004</t>
  </si>
  <si>
    <t>Peters</t>
  </si>
  <si>
    <t>Franziska</t>
  </si>
  <si>
    <t>TV Breckenheim</t>
  </si>
  <si>
    <t>GymCity OPEM</t>
  </si>
  <si>
    <t>JEM</t>
  </si>
  <si>
    <t>Extertal Cup</t>
  </si>
  <si>
    <t>Filder-Pokal</t>
  </si>
  <si>
    <t>Deutsche Einzelmeisterschaften</t>
  </si>
  <si>
    <t>SteinbrennerGreta2009</t>
  </si>
  <si>
    <t>PhilippAliah2008</t>
  </si>
  <si>
    <t>KuhlmannMira2006</t>
  </si>
  <si>
    <t>VorobiovaKira2006</t>
  </si>
  <si>
    <t>BanseLivia2005</t>
  </si>
  <si>
    <t>von KeisenburgAmelie2005</t>
  </si>
  <si>
    <t>SchwierFinja2005</t>
  </si>
  <si>
    <t>RadfelderMirja Carina2005</t>
  </si>
  <si>
    <t>BaumannIsabel2002</t>
  </si>
  <si>
    <t>KitzKonrad2009</t>
  </si>
  <si>
    <t>FuchsMoritz2009</t>
  </si>
  <si>
    <t>FennekerLennart2006</t>
  </si>
  <si>
    <t>ZieslerCharlie2004</t>
  </si>
  <si>
    <t>KtiwetMica2004</t>
  </si>
  <si>
    <t>DeppeTim2004</t>
  </si>
  <si>
    <t>BuddeMax Otto Jörn2002</t>
  </si>
  <si>
    <t>Steinbrenner</t>
  </si>
  <si>
    <t>Greta</t>
  </si>
  <si>
    <t>Aliah</t>
  </si>
  <si>
    <t>Kuhlmann</t>
  </si>
  <si>
    <t>Vorobiova</t>
  </si>
  <si>
    <t>Banse</t>
  </si>
  <si>
    <t>Livia</t>
  </si>
  <si>
    <t>von Keisenburg</t>
  </si>
  <si>
    <t>Schwier</t>
  </si>
  <si>
    <t>Radfelder</t>
  </si>
  <si>
    <t>Mirja Carina</t>
  </si>
  <si>
    <t>Baumann</t>
  </si>
  <si>
    <t>Isabel</t>
  </si>
  <si>
    <t>Postsportverein Dresden e.V.</t>
  </si>
  <si>
    <t>MTV Vorsfelde</t>
  </si>
  <si>
    <t>TV Nellingen e.V.</t>
  </si>
  <si>
    <t>TSV Victoria Clarholz</t>
  </si>
  <si>
    <t>SC Cottbus Turnen e.V.</t>
  </si>
  <si>
    <t>TSV Victoria Clarholz e.V.</t>
  </si>
  <si>
    <t>TSV Rudow 1888 e.V.</t>
  </si>
  <si>
    <t>DTV Die Kängurus</t>
  </si>
  <si>
    <t>Konrad</t>
  </si>
  <si>
    <t>Fuchs</t>
  </si>
  <si>
    <t>Fenneker</t>
  </si>
  <si>
    <t>Lennart</t>
  </si>
  <si>
    <t>Janis-Luca</t>
  </si>
  <si>
    <t>Charlie</t>
  </si>
  <si>
    <t>Ktiwet</t>
  </si>
  <si>
    <t>Mica</t>
  </si>
  <si>
    <t>Tim</t>
  </si>
  <si>
    <t>Max Otto Jörn</t>
  </si>
  <si>
    <t>Matthias</t>
  </si>
  <si>
    <t>SKV 1879 e.V. Mörfelden</t>
  </si>
  <si>
    <t>ESV Lokomotive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</si>
</sst>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34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5" borderId="0" xfId="0" applyNumberFormat="1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1" fontId="0" fillId="37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65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34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</cellXfs>
  <cellStyles count="42">
    <cellStyle name="20 % - Akzent1" xfId="18" builtinId="30" customBuiltin="1"/>
    <cellStyle name="20 % - Akzent2" xfId="21" builtinId="34" customBuiltin="1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 % - Akzent1 2" xfId="36"/>
    <cellStyle name="60 % - Akzent2 2" xfId="37"/>
    <cellStyle name="60 % - Akzent3 2" xfId="38"/>
    <cellStyle name="60 % - Akzent4 2" xfId="39"/>
    <cellStyle name="60 % - Akzent5 2" xfId="40"/>
    <cellStyle name="60 % - Akzent6 2" xfId="41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 2" xfId="35"/>
    <cellStyle name="Notiz" xfId="14" builtinId="10" customBuiltin="1"/>
    <cellStyle name="Schlecht" xfId="7" builtinId="27" customBuiltin="1"/>
    <cellStyle name="Stand.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4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Quali_W" displayName="Quali_W" ref="A2:I13" totalsRowShown="0" headerRowDxfId="40" dataDxfId="39">
  <autoFilter ref="A2:I13"/>
  <tableColumns count="9">
    <tableColumn id="1" name="Jahrgang" dataDxfId="38"/>
    <tableColumn id="2" name="Alter" dataDxfId="37"/>
    <tableColumn id="3" name="Pflicht" dataDxfId="36"/>
    <tableColumn id="4" name="Diff_min" dataDxfId="35"/>
    <tableColumn id="5" name="Pflicht E + T" dataDxfId="34"/>
    <tableColumn id="6" name="Pflicht G" dataDxfId="33"/>
    <tableColumn id="7" name="Kür E + T" dataDxfId="32"/>
    <tableColumn id="8" name="Kür G" dataDxfId="31"/>
    <tableColumn id="9" name="2 P + 2 K" dataDxfId="3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Quali_M" displayName="Quali_M" ref="A17:I27" totalsRowShown="0" headerRowDxfId="29" dataDxfId="28">
  <autoFilter ref="A17:I27"/>
  <tableColumns count="9">
    <tableColumn id="1" name="Jahrgang" dataDxfId="27"/>
    <tableColumn id="2" name="Alter" dataDxfId="26"/>
    <tableColumn id="3" name="Pflicht" dataDxfId="25"/>
    <tableColumn id="4" name="Diff_min" dataDxfId="24"/>
    <tableColumn id="5" name="Pflicht E + T" dataDxfId="23"/>
    <tableColumn id="6" name="Pflicht G" dataDxfId="22"/>
    <tableColumn id="7" name="Kür E + T" dataDxfId="21"/>
    <tableColumn id="8" name="Kür G" dataDxfId="20"/>
    <tableColumn id="9" name="2 P + 2 K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8" sqref="I28"/>
    </sheetView>
  </sheetViews>
  <sheetFormatPr baseColWidth="10" defaultColWidth="9.1640625" defaultRowHeight="15" x14ac:dyDescent="0.2"/>
  <cols>
    <col min="1" max="1" width="10.83203125" style="1" customWidth="1"/>
    <col min="2" max="3" width="9.1640625" style="1"/>
    <col min="4" max="4" width="10.83203125" style="2" customWidth="1"/>
    <col min="5" max="5" width="13.1640625" style="2" customWidth="1"/>
    <col min="6" max="7" width="10.5" style="2" customWidth="1"/>
    <col min="8" max="8" width="9.1640625" style="2"/>
  </cols>
  <sheetData>
    <row r="1" spans="1:9" x14ac:dyDescent="0.2">
      <c r="A1" s="24" t="s">
        <v>0</v>
      </c>
      <c r="B1" s="24"/>
      <c r="C1" s="24"/>
      <c r="D1" s="24"/>
      <c r="E1" s="24"/>
      <c r="F1" s="24"/>
      <c r="G1" s="24"/>
      <c r="H1" s="24"/>
    </row>
    <row r="2" spans="1:9" x14ac:dyDescent="0.2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114</v>
      </c>
    </row>
    <row r="3" spans="1:9" x14ac:dyDescent="0.2">
      <c r="A3" s="1">
        <v>2000</v>
      </c>
      <c r="B3" s="1">
        <v>21</v>
      </c>
      <c r="C3" s="1" t="s">
        <v>12</v>
      </c>
      <c r="D3" s="2">
        <v>2</v>
      </c>
      <c r="E3" s="2">
        <v>33</v>
      </c>
      <c r="F3" s="2">
        <v>44.5</v>
      </c>
      <c r="G3" s="2">
        <v>30.3</v>
      </c>
      <c r="H3" s="2">
        <v>50.6</v>
      </c>
      <c r="I3" s="2">
        <v>190.2</v>
      </c>
    </row>
    <row r="4" spans="1:9" x14ac:dyDescent="0.2">
      <c r="A4" s="1">
        <v>2001</v>
      </c>
      <c r="B4" s="1">
        <v>20</v>
      </c>
      <c r="C4" s="1" t="s">
        <v>12</v>
      </c>
      <c r="D4" s="2">
        <v>1.8</v>
      </c>
      <c r="E4" s="2">
        <v>32.700000000000003</v>
      </c>
      <c r="F4" s="2">
        <v>44</v>
      </c>
      <c r="G4" s="2">
        <v>30.2</v>
      </c>
      <c r="H4" s="2">
        <v>50.3</v>
      </c>
      <c r="I4" s="2">
        <v>188.6</v>
      </c>
    </row>
    <row r="5" spans="1:9" x14ac:dyDescent="0.2">
      <c r="A5" s="1">
        <v>2002</v>
      </c>
      <c r="B5" s="1">
        <v>19</v>
      </c>
      <c r="C5" s="1" t="s">
        <v>12</v>
      </c>
      <c r="D5" s="2">
        <v>1.5</v>
      </c>
      <c r="E5" s="2">
        <v>32.4</v>
      </c>
      <c r="F5" s="2">
        <v>43.4</v>
      </c>
      <c r="G5" s="2">
        <v>30.1</v>
      </c>
      <c r="H5" s="2">
        <v>50</v>
      </c>
      <c r="I5" s="2">
        <v>186.8</v>
      </c>
    </row>
    <row r="6" spans="1:9" x14ac:dyDescent="0.2">
      <c r="A6" s="1">
        <v>2003</v>
      </c>
      <c r="B6" s="1">
        <v>18</v>
      </c>
      <c r="C6" s="1" t="s">
        <v>12</v>
      </c>
      <c r="D6" s="2">
        <v>1.2</v>
      </c>
      <c r="E6" s="2">
        <v>32</v>
      </c>
      <c r="F6" s="2">
        <v>42.7</v>
      </c>
      <c r="G6" s="2">
        <v>30</v>
      </c>
      <c r="H6" s="2">
        <v>49.5</v>
      </c>
      <c r="I6" s="2">
        <v>184.4</v>
      </c>
    </row>
    <row r="7" spans="1:9" x14ac:dyDescent="0.2">
      <c r="A7" s="1">
        <v>2004</v>
      </c>
      <c r="B7" s="1">
        <v>17</v>
      </c>
      <c r="C7" s="1" t="s">
        <v>11</v>
      </c>
      <c r="D7" s="2">
        <v>0</v>
      </c>
      <c r="E7" s="2">
        <v>32</v>
      </c>
      <c r="F7" s="2">
        <v>41.5</v>
      </c>
      <c r="G7" s="2">
        <v>29.9</v>
      </c>
      <c r="H7" s="2">
        <v>48.7</v>
      </c>
      <c r="I7" s="2">
        <v>180.4</v>
      </c>
    </row>
    <row r="8" spans="1:9" x14ac:dyDescent="0.2">
      <c r="A8" s="1">
        <v>2005</v>
      </c>
      <c r="B8" s="1">
        <v>16</v>
      </c>
      <c r="C8" s="1" t="s">
        <v>11</v>
      </c>
      <c r="D8" s="2">
        <v>0</v>
      </c>
      <c r="E8" s="2">
        <v>31.6</v>
      </c>
      <c r="F8" s="2">
        <v>41.1</v>
      </c>
      <c r="G8" s="2">
        <v>29.8</v>
      </c>
      <c r="H8" s="2">
        <v>48.2</v>
      </c>
      <c r="I8" s="2">
        <v>178.6</v>
      </c>
    </row>
    <row r="9" spans="1:9" x14ac:dyDescent="0.2">
      <c r="A9" s="1">
        <v>2006</v>
      </c>
      <c r="B9" s="1">
        <v>15</v>
      </c>
      <c r="C9" s="1" t="s">
        <v>10</v>
      </c>
      <c r="D9" s="2">
        <v>0</v>
      </c>
      <c r="E9" s="2">
        <v>31.2</v>
      </c>
      <c r="F9" s="2">
        <v>40.700000000000003</v>
      </c>
      <c r="G9" s="2">
        <v>29.6</v>
      </c>
      <c r="H9" s="2">
        <v>47.5</v>
      </c>
      <c r="I9" s="2">
        <v>176.4</v>
      </c>
    </row>
    <row r="10" spans="1:9" x14ac:dyDescent="0.2">
      <c r="A10" s="1">
        <v>2007</v>
      </c>
      <c r="B10" s="1">
        <v>14</v>
      </c>
      <c r="C10" s="1" t="s">
        <v>10</v>
      </c>
      <c r="D10" s="2">
        <v>0</v>
      </c>
      <c r="E10" s="2">
        <v>30.8</v>
      </c>
      <c r="F10" s="2">
        <v>40.299999999999997</v>
      </c>
      <c r="G10" s="2">
        <v>29.4</v>
      </c>
      <c r="H10" s="2">
        <v>46.9</v>
      </c>
      <c r="I10" s="2">
        <v>174.4</v>
      </c>
    </row>
    <row r="11" spans="1:9" x14ac:dyDescent="0.2">
      <c r="A11" s="1">
        <v>2008</v>
      </c>
      <c r="B11" s="1">
        <v>13</v>
      </c>
      <c r="C11" s="1" t="s">
        <v>9</v>
      </c>
      <c r="D11" s="2">
        <v>0</v>
      </c>
      <c r="E11" s="2">
        <v>31</v>
      </c>
      <c r="F11" s="2">
        <v>40.5</v>
      </c>
      <c r="G11" s="2">
        <v>29.2</v>
      </c>
      <c r="H11" s="2">
        <v>46.3</v>
      </c>
      <c r="I11" s="2">
        <v>173.4</v>
      </c>
    </row>
    <row r="12" spans="1:9" x14ac:dyDescent="0.2">
      <c r="A12" s="1">
        <v>2009</v>
      </c>
      <c r="B12" s="1">
        <v>12</v>
      </c>
      <c r="C12" s="1" t="s">
        <v>9</v>
      </c>
      <c r="D12" s="2">
        <v>0</v>
      </c>
      <c r="E12" s="2">
        <v>30.6</v>
      </c>
      <c r="F12" s="2">
        <v>40.1</v>
      </c>
      <c r="G12" s="2">
        <v>29</v>
      </c>
      <c r="H12" s="2">
        <v>45.9</v>
      </c>
      <c r="I12" s="2">
        <v>172</v>
      </c>
    </row>
    <row r="13" spans="1:9" x14ac:dyDescent="0.2">
      <c r="A13" s="1">
        <v>2010</v>
      </c>
      <c r="B13" s="1">
        <v>11</v>
      </c>
      <c r="C13" s="1" t="s">
        <v>9</v>
      </c>
      <c r="D13" s="2">
        <v>0</v>
      </c>
      <c r="E13" s="2">
        <v>30.2</v>
      </c>
      <c r="F13" s="2">
        <v>39.700000000000003</v>
      </c>
      <c r="G13" s="2">
        <v>29</v>
      </c>
      <c r="H13" s="2">
        <v>45.9</v>
      </c>
      <c r="I13" s="2">
        <v>171.2</v>
      </c>
    </row>
    <row r="16" spans="1:9" x14ac:dyDescent="0.2">
      <c r="A16" s="24" t="s">
        <v>13</v>
      </c>
      <c r="B16" s="24"/>
      <c r="C16" s="24"/>
      <c r="D16" s="24"/>
      <c r="E16" s="24"/>
      <c r="F16" s="24"/>
      <c r="G16" s="24"/>
      <c r="H16" s="24"/>
    </row>
    <row r="17" spans="1:9" x14ac:dyDescent="0.2">
      <c r="A17" s="1" t="s">
        <v>1</v>
      </c>
      <c r="B17" s="1" t="s">
        <v>2</v>
      </c>
      <c r="C17" s="1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1" t="s">
        <v>114</v>
      </c>
    </row>
    <row r="18" spans="1:9" x14ac:dyDescent="0.2">
      <c r="A18" s="1">
        <v>2000</v>
      </c>
      <c r="B18" s="1">
        <v>21</v>
      </c>
      <c r="C18" s="1" t="s">
        <v>12</v>
      </c>
      <c r="D18" s="2">
        <v>2.5</v>
      </c>
      <c r="E18" s="2">
        <v>34.6</v>
      </c>
      <c r="F18" s="2">
        <v>46.6</v>
      </c>
      <c r="G18" s="2">
        <v>31.4</v>
      </c>
      <c r="H18" s="2">
        <v>54.7</v>
      </c>
      <c r="I18" s="2">
        <v>202.6</v>
      </c>
    </row>
    <row r="19" spans="1:9" x14ac:dyDescent="0.2">
      <c r="A19" s="1">
        <v>2001</v>
      </c>
      <c r="B19" s="1">
        <v>20</v>
      </c>
      <c r="C19" s="1" t="s">
        <v>12</v>
      </c>
      <c r="D19" s="2">
        <v>2.2000000000000002</v>
      </c>
      <c r="E19" s="2">
        <v>34.200000000000003</v>
      </c>
      <c r="F19" s="2">
        <v>45.9</v>
      </c>
      <c r="G19" s="2">
        <v>31.2</v>
      </c>
      <c r="H19" s="2">
        <v>54</v>
      </c>
      <c r="I19" s="2">
        <v>199.8</v>
      </c>
    </row>
    <row r="20" spans="1:9" x14ac:dyDescent="0.2">
      <c r="A20" s="1">
        <v>2002</v>
      </c>
      <c r="B20" s="1">
        <v>19</v>
      </c>
      <c r="C20" s="1" t="s">
        <v>12</v>
      </c>
      <c r="D20" s="2">
        <v>1.8</v>
      </c>
      <c r="E20" s="2">
        <v>33.799999999999997</v>
      </c>
      <c r="F20" s="2">
        <v>45.1</v>
      </c>
      <c r="G20" s="2">
        <v>31</v>
      </c>
      <c r="H20" s="2">
        <v>53.3</v>
      </c>
      <c r="I20" s="2">
        <v>196.8</v>
      </c>
    </row>
    <row r="21" spans="1:9" x14ac:dyDescent="0.2">
      <c r="A21" s="1">
        <v>2003</v>
      </c>
      <c r="B21" s="1">
        <v>18</v>
      </c>
      <c r="C21" s="1" t="s">
        <v>12</v>
      </c>
      <c r="D21" s="2">
        <v>1.5</v>
      </c>
      <c r="E21" s="2">
        <v>33.4</v>
      </c>
      <c r="F21" s="2">
        <v>44.4</v>
      </c>
      <c r="G21" s="2">
        <v>30.8</v>
      </c>
      <c r="H21" s="2">
        <v>52.1</v>
      </c>
      <c r="I21" s="2">
        <v>193</v>
      </c>
    </row>
    <row r="22" spans="1:9" x14ac:dyDescent="0.2">
      <c r="A22" s="1">
        <v>2004</v>
      </c>
      <c r="B22" s="1">
        <v>17</v>
      </c>
      <c r="C22" s="1" t="s">
        <v>11</v>
      </c>
      <c r="D22" s="2">
        <v>0</v>
      </c>
      <c r="E22" s="2">
        <v>33.4</v>
      </c>
      <c r="F22" s="2">
        <v>42.9</v>
      </c>
      <c r="G22" s="2">
        <v>30.6</v>
      </c>
      <c r="H22" s="2">
        <v>51.4</v>
      </c>
      <c r="I22" s="2">
        <v>188.6</v>
      </c>
    </row>
    <row r="23" spans="1:9" x14ac:dyDescent="0.2">
      <c r="A23" s="1">
        <v>2005</v>
      </c>
      <c r="B23" s="1">
        <v>16</v>
      </c>
      <c r="C23" s="1" t="s">
        <v>11</v>
      </c>
      <c r="D23" s="2">
        <v>0</v>
      </c>
      <c r="E23" s="2">
        <v>32.6</v>
      </c>
      <c r="F23" s="2">
        <v>42.1</v>
      </c>
      <c r="G23" s="2">
        <v>30.4</v>
      </c>
      <c r="H23" s="2">
        <v>50.2</v>
      </c>
      <c r="I23" s="2">
        <v>184.6</v>
      </c>
    </row>
    <row r="24" spans="1:9" x14ac:dyDescent="0.2">
      <c r="A24" s="1">
        <v>2006</v>
      </c>
      <c r="B24" s="1">
        <v>15</v>
      </c>
      <c r="C24" s="1" t="s">
        <v>10</v>
      </c>
      <c r="D24" s="2">
        <v>0</v>
      </c>
      <c r="E24" s="2">
        <v>31.8</v>
      </c>
      <c r="F24" s="2">
        <v>41.3</v>
      </c>
      <c r="G24" s="2">
        <v>30.2</v>
      </c>
      <c r="H24" s="2">
        <v>49</v>
      </c>
      <c r="I24" s="2">
        <v>180.6</v>
      </c>
    </row>
    <row r="25" spans="1:9" x14ac:dyDescent="0.2">
      <c r="A25" s="1">
        <v>2007</v>
      </c>
      <c r="B25" s="1">
        <v>14</v>
      </c>
      <c r="C25" s="1" t="s">
        <v>10</v>
      </c>
      <c r="D25" s="2">
        <v>0</v>
      </c>
      <c r="E25" s="2">
        <v>31.2</v>
      </c>
      <c r="F25" s="2">
        <v>40.700000000000003</v>
      </c>
      <c r="G25" s="2">
        <v>29.8</v>
      </c>
      <c r="H25" s="2">
        <v>47.8</v>
      </c>
      <c r="I25" s="2">
        <v>177</v>
      </c>
    </row>
    <row r="26" spans="1:9" x14ac:dyDescent="0.2">
      <c r="A26" s="1">
        <v>2008</v>
      </c>
      <c r="B26" s="1">
        <v>13</v>
      </c>
      <c r="C26" s="1" t="s">
        <v>9</v>
      </c>
      <c r="D26" s="2">
        <v>0</v>
      </c>
      <c r="E26" s="2">
        <v>31</v>
      </c>
      <c r="F26" s="2">
        <v>40.5</v>
      </c>
      <c r="G26" s="2">
        <v>28.8</v>
      </c>
      <c r="H26" s="2">
        <v>46.3</v>
      </c>
      <c r="I26" s="2">
        <v>173.6</v>
      </c>
    </row>
    <row r="27" spans="1:9" x14ac:dyDescent="0.2">
      <c r="A27" s="1">
        <v>2009</v>
      </c>
      <c r="B27" s="1">
        <v>12</v>
      </c>
      <c r="C27" s="1" t="s">
        <v>9</v>
      </c>
      <c r="D27" s="2">
        <v>0</v>
      </c>
      <c r="E27" s="2">
        <v>30.6</v>
      </c>
      <c r="F27" s="2">
        <v>40.1</v>
      </c>
      <c r="G27" s="2">
        <v>28.8</v>
      </c>
      <c r="H27" s="2">
        <v>46.3</v>
      </c>
      <c r="I27" s="2">
        <v>172.8</v>
      </c>
    </row>
  </sheetData>
  <mergeCells count="2">
    <mergeCell ref="A1:H1"/>
    <mergeCell ref="A16:H16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8"/>
  <sheetViews>
    <sheetView workbookViewId="0"/>
  </sheetViews>
  <sheetFormatPr baseColWidth="10" defaultRowHeight="15" x14ac:dyDescent="0.2"/>
  <cols>
    <col min="1" max="1" width="29.33203125" bestFit="1" customWidth="1"/>
  </cols>
  <sheetData>
    <row r="198" spans="1:1" x14ac:dyDescent="0.2">
      <c r="A198" s="21"/>
    </row>
  </sheetData>
  <sortState ref="A1:A197">
    <sortCondition ref="A197"/>
  </sortState>
  <conditionalFormatting sqref="A1:A1048576">
    <cfRule type="duplicateValues" dxfId="18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7"/>
  <sheetViews>
    <sheetView zoomScale="120" zoomScaleNormal="120" workbookViewId="0">
      <pane xSplit="10" ySplit="2" topLeftCell="U6" activePane="bottomRight" state="frozen"/>
      <selection sqref="A1:A2"/>
      <selection pane="topRight" sqref="A1:A2"/>
      <selection pane="bottomLeft" sqref="A1:A2"/>
      <selection pane="bottomRight" activeCell="Z16" sqref="Z16"/>
    </sheetView>
  </sheetViews>
  <sheetFormatPr baseColWidth="10" defaultColWidth="0" defaultRowHeight="15" x14ac:dyDescent="0.2"/>
  <cols>
    <col min="1" max="1" width="19.33203125" bestFit="1" customWidth="1"/>
    <col min="2" max="2" width="11.5" customWidth="1"/>
    <col min="3" max="3" width="11.5" style="1" customWidth="1"/>
    <col min="4" max="4" width="11.5" style="1" hidden="1" customWidth="1"/>
    <col min="5" max="5" width="31.33203125" customWidth="1"/>
    <col min="6" max="6" width="30.33203125" hidden="1" customWidth="1"/>
    <col min="7" max="8" width="11.5" style="6" customWidth="1"/>
    <col min="9" max="9" width="12.5" style="1" bestFit="1" customWidth="1"/>
    <col min="10" max="10" width="11.5" style="4" customWidth="1"/>
    <col min="11" max="11" width="11.5" style="2" customWidth="1"/>
    <col min="12" max="16" width="11.5" style="4" customWidth="1"/>
    <col min="17" max="17" width="11.5" style="2" customWidth="1"/>
    <col min="18" max="19" width="11.5" style="4" customWidth="1"/>
    <col min="20" max="20" width="11.5" style="6" customWidth="1"/>
    <col min="21" max="22" width="11.5" style="4" customWidth="1"/>
    <col min="23" max="23" width="11.5" style="6" customWidth="1"/>
    <col min="24" max="25" width="11.5" style="4" customWidth="1"/>
    <col min="26" max="26" width="11.5" style="6" customWidth="1"/>
    <col min="27" max="27" width="11.5" style="2" customWidth="1"/>
    <col min="28" max="29" width="11.5" style="4" customWidth="1"/>
    <col min="30" max="30" width="11.5" style="6" customWidth="1"/>
    <col min="31" max="32" width="11.5" style="4" customWidth="1"/>
    <col min="33" max="33" width="11.5" style="6" customWidth="1"/>
    <col min="34" max="35" width="11.5" style="4" customWidth="1"/>
    <col min="36" max="36" width="11.5" style="6" customWidth="1"/>
    <col min="37" max="37" width="11.5" style="2" customWidth="1"/>
    <col min="38" max="39" width="11.5" style="4" customWidth="1"/>
    <col min="40" max="40" width="11.5" style="6" customWidth="1"/>
    <col min="41" max="42" width="11.5" style="4" customWidth="1"/>
    <col min="43" max="43" width="11.5" style="6" customWidth="1"/>
    <col min="44" max="45" width="11.5" style="4" customWidth="1"/>
    <col min="46" max="46" width="11.5" style="6" customWidth="1"/>
    <col min="47" max="47" width="11.5" style="2" customWidth="1"/>
    <col min="48" max="49" width="11.5" style="4" customWidth="1"/>
    <col min="50" max="50" width="11.5" style="6" customWidth="1"/>
    <col min="51" max="52" width="11.5" style="4" customWidth="1"/>
    <col min="53" max="53" width="11.5" style="6" customWidth="1"/>
    <col min="54" max="55" width="11.5" style="4" customWidth="1"/>
    <col min="56" max="56" width="11.5" style="6" customWidth="1"/>
    <col min="57" max="57" width="11.5" style="2" customWidth="1"/>
    <col min="58" max="59" width="11.5" style="4" customWidth="1"/>
    <col min="60" max="60" width="11.5" style="6" customWidth="1"/>
    <col min="61" max="62" width="11.5" style="4" customWidth="1"/>
    <col min="63" max="63" width="11.5" style="6" customWidth="1"/>
    <col min="64" max="65" width="11.5" style="4" customWidth="1"/>
    <col min="66" max="66" width="11.5" style="6" customWidth="1"/>
    <col min="67" max="67" width="11.5" style="2" customWidth="1"/>
    <col min="68" max="69" width="11.5" style="4" customWidth="1"/>
    <col min="70" max="70" width="11.5" style="6" customWidth="1"/>
    <col min="71" max="72" width="11.5" style="4" customWidth="1"/>
    <col min="73" max="73" width="11.5" style="6" customWidth="1"/>
    <col min="74" max="75" width="11.5" style="4" customWidth="1"/>
    <col min="76" max="76" width="11.5" style="6" customWidth="1"/>
    <col min="77" max="77" width="0" hidden="1" customWidth="1"/>
    <col min="78" max="16384" width="11.5" hidden="1"/>
  </cols>
  <sheetData>
    <row r="1" spans="1:76" x14ac:dyDescent="0.2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G1" s="24" t="s">
        <v>19</v>
      </c>
      <c r="H1" s="24"/>
      <c r="I1" s="24"/>
      <c r="J1" s="28" t="s">
        <v>20</v>
      </c>
      <c r="K1" s="29" t="s">
        <v>21</v>
      </c>
      <c r="L1" s="29"/>
      <c r="M1" s="29"/>
      <c r="N1" s="29"/>
      <c r="O1" s="29"/>
      <c r="P1" s="5"/>
      <c r="Q1" s="30" t="s">
        <v>270</v>
      </c>
      <c r="R1" s="30"/>
      <c r="S1" s="30"/>
      <c r="T1" s="30"/>
      <c r="U1" s="30"/>
      <c r="V1" s="30"/>
      <c r="W1" s="30"/>
      <c r="X1" s="30"/>
      <c r="Y1" s="30"/>
      <c r="Z1" s="30"/>
      <c r="AA1" s="25" t="s">
        <v>30</v>
      </c>
      <c r="AB1" s="25"/>
      <c r="AC1" s="25"/>
      <c r="AD1" s="25"/>
      <c r="AE1" s="25"/>
      <c r="AF1" s="25"/>
      <c r="AG1" s="25"/>
      <c r="AH1" s="25"/>
      <c r="AI1" s="25"/>
      <c r="AJ1" s="25"/>
      <c r="AK1" s="31" t="s">
        <v>271</v>
      </c>
      <c r="AL1" s="31"/>
      <c r="AM1" s="31"/>
      <c r="AN1" s="31"/>
      <c r="AO1" s="31"/>
      <c r="AP1" s="31"/>
      <c r="AQ1" s="31"/>
      <c r="AR1" s="31"/>
      <c r="AS1" s="31"/>
      <c r="AT1" s="31"/>
      <c r="AU1" s="32" t="s">
        <v>272</v>
      </c>
      <c r="AV1" s="32"/>
      <c r="AW1" s="32"/>
      <c r="AX1" s="32"/>
      <c r="AY1" s="32"/>
      <c r="AZ1" s="32"/>
      <c r="BA1" s="32"/>
      <c r="BB1" s="32"/>
      <c r="BC1" s="32"/>
      <c r="BD1" s="32"/>
      <c r="BE1" s="26" t="s">
        <v>273</v>
      </c>
      <c r="BF1" s="26"/>
      <c r="BG1" s="26"/>
      <c r="BH1" s="26"/>
      <c r="BI1" s="26"/>
      <c r="BJ1" s="26"/>
      <c r="BK1" s="26"/>
      <c r="BL1" s="26"/>
      <c r="BM1" s="26"/>
      <c r="BN1" s="26"/>
      <c r="BO1" s="25" t="s">
        <v>274</v>
      </c>
      <c r="BP1" s="25"/>
      <c r="BQ1" s="25"/>
      <c r="BR1" s="25"/>
      <c r="BS1" s="25"/>
      <c r="BT1" s="25"/>
      <c r="BU1" s="25"/>
      <c r="BV1" s="25"/>
      <c r="BW1" s="25"/>
      <c r="BX1" s="25"/>
    </row>
    <row r="2" spans="1:76" x14ac:dyDescent="0.2">
      <c r="A2" s="27"/>
      <c r="B2" s="27"/>
      <c r="C2" s="27"/>
      <c r="D2" s="27"/>
      <c r="E2" s="27"/>
      <c r="F2" t="s">
        <v>22</v>
      </c>
      <c r="G2" s="6" t="s">
        <v>3</v>
      </c>
      <c r="H2" s="6" t="s">
        <v>23</v>
      </c>
      <c r="I2" s="1" t="s">
        <v>24</v>
      </c>
      <c r="J2" s="28"/>
      <c r="K2" s="14" t="s">
        <v>31</v>
      </c>
      <c r="L2" s="5" t="s">
        <v>5</v>
      </c>
      <c r="M2" s="5" t="s">
        <v>6</v>
      </c>
      <c r="N2" s="5" t="s">
        <v>7</v>
      </c>
      <c r="O2" s="5" t="s">
        <v>8</v>
      </c>
      <c r="P2" s="5" t="s">
        <v>114</v>
      </c>
      <c r="Q2" s="20" t="s">
        <v>32</v>
      </c>
      <c r="R2" s="23" t="s">
        <v>5</v>
      </c>
      <c r="S2" s="23" t="s">
        <v>6</v>
      </c>
      <c r="T2" s="7" t="s">
        <v>25</v>
      </c>
      <c r="U2" s="23" t="s">
        <v>7</v>
      </c>
      <c r="V2" s="23" t="s">
        <v>8</v>
      </c>
      <c r="W2" s="7" t="s">
        <v>25</v>
      </c>
      <c r="X2" s="23" t="s">
        <v>26</v>
      </c>
      <c r="Y2" s="23" t="s">
        <v>27</v>
      </c>
      <c r="Z2" s="7" t="s">
        <v>25</v>
      </c>
      <c r="AA2" s="17" t="s">
        <v>32</v>
      </c>
      <c r="AB2" s="3" t="s">
        <v>5</v>
      </c>
      <c r="AC2" s="3" t="s">
        <v>6</v>
      </c>
      <c r="AD2" s="8" t="s">
        <v>25</v>
      </c>
      <c r="AE2" s="3">
        <v>0</v>
      </c>
      <c r="AF2" s="3">
        <v>0</v>
      </c>
      <c r="AG2" s="8" t="s">
        <v>25</v>
      </c>
      <c r="AH2" s="3" t="s">
        <v>28</v>
      </c>
      <c r="AI2" s="3" t="s">
        <v>29</v>
      </c>
      <c r="AJ2" s="8" t="s">
        <v>25</v>
      </c>
      <c r="AK2" s="19" t="s">
        <v>32</v>
      </c>
      <c r="AL2" s="10" t="s">
        <v>5</v>
      </c>
      <c r="AM2" s="10" t="s">
        <v>6</v>
      </c>
      <c r="AN2" s="9" t="s">
        <v>25</v>
      </c>
      <c r="AO2" s="10" t="s">
        <v>7</v>
      </c>
      <c r="AP2" s="10" t="s">
        <v>8</v>
      </c>
      <c r="AQ2" s="9" t="s">
        <v>25</v>
      </c>
      <c r="AR2" s="10" t="s">
        <v>26</v>
      </c>
      <c r="AS2" s="10" t="s">
        <v>27</v>
      </c>
      <c r="AT2" s="9" t="s">
        <v>25</v>
      </c>
      <c r="AU2" s="18" t="s">
        <v>32</v>
      </c>
      <c r="AV2" s="11" t="s">
        <v>5</v>
      </c>
      <c r="AW2" s="11" t="s">
        <v>6</v>
      </c>
      <c r="AX2" s="13" t="s">
        <v>25</v>
      </c>
      <c r="AY2" s="11" t="s">
        <v>7</v>
      </c>
      <c r="AZ2" s="11" t="s">
        <v>8</v>
      </c>
      <c r="BA2" s="13" t="s">
        <v>25</v>
      </c>
      <c r="BB2" s="11" t="s">
        <v>26</v>
      </c>
      <c r="BC2" s="11" t="s">
        <v>27</v>
      </c>
      <c r="BD2" s="13" t="s">
        <v>25</v>
      </c>
      <c r="BE2" s="16" t="s">
        <v>32</v>
      </c>
      <c r="BF2" s="12" t="s">
        <v>5</v>
      </c>
      <c r="BG2" s="12" t="s">
        <v>6</v>
      </c>
      <c r="BH2" s="15" t="s">
        <v>25</v>
      </c>
      <c r="BI2" s="12" t="s">
        <v>7</v>
      </c>
      <c r="BJ2" s="12" t="s">
        <v>8</v>
      </c>
      <c r="BK2" s="15" t="s">
        <v>25</v>
      </c>
      <c r="BL2" s="12" t="s">
        <v>26</v>
      </c>
      <c r="BM2" s="12" t="s">
        <v>27</v>
      </c>
      <c r="BN2" s="15" t="s">
        <v>25</v>
      </c>
      <c r="BO2" s="17" t="s">
        <v>32</v>
      </c>
      <c r="BP2" s="3" t="s">
        <v>5</v>
      </c>
      <c r="BQ2" s="3" t="s">
        <v>6</v>
      </c>
      <c r="BR2" s="8" t="s">
        <v>25</v>
      </c>
      <c r="BS2" s="3" t="s">
        <v>7</v>
      </c>
      <c r="BT2" s="3" t="s">
        <v>8</v>
      </c>
      <c r="BU2" s="8" t="s">
        <v>25</v>
      </c>
      <c r="BV2" s="3" t="s">
        <v>26</v>
      </c>
      <c r="BW2" s="3" t="s">
        <v>27</v>
      </c>
      <c r="BX2" s="8" t="s">
        <v>25</v>
      </c>
    </row>
    <row r="3" spans="1:76" x14ac:dyDescent="0.2">
      <c r="A3" t="s">
        <v>72</v>
      </c>
      <c r="B3" t="s">
        <v>73</v>
      </c>
      <c r="C3">
        <v>2000</v>
      </c>
      <c r="D3" s="1">
        <v>21</v>
      </c>
      <c r="E3" t="s">
        <v>311</v>
      </c>
      <c r="F3" t="s">
        <v>115</v>
      </c>
      <c r="G3" s="6">
        <f t="shared" ref="G3:G34" si="0">T3+AD3+AN3+AX3+BH3+BR3</f>
        <v>0</v>
      </c>
      <c r="H3" s="6">
        <f t="shared" ref="H3:H34" si="1">W3+Z3+AG3+AJ3+AQ3+AT3+BA3+BD3+BK3+BN3+BU3+BX3</f>
        <v>2</v>
      </c>
      <c r="I3" s="1" t="str">
        <f t="shared" ref="I3:I34" si="2">IF(AND(G3&gt;0,H3&gt;0,J3&gt;=P3),"Ja","Nein")</f>
        <v>Nein</v>
      </c>
      <c r="J3" s="4">
        <f>MAX(S3,AC3,AM3,AW3,BG3,BQ3)+LARGE((S3,AC3,AM3,AW3,BG3,BQ3),2)+MAX(V3,Y3,AF3,AI3,AP3,AS3,AZ3,BC3,BJ3,BM3,BT3,BW3)+LARGE((V3,Y3,AF3,AI3,AP3,AS3,AZ3,BC3,BJ3,BM3,BT3,BW3),2)</f>
        <v>149.55500000000001</v>
      </c>
      <c r="K3" s="2">
        <f>VLOOKUP(C3,Quali_W[#All],4,0)</f>
        <v>2</v>
      </c>
      <c r="L3" s="4">
        <f>VLOOKUP(C3,Quali_W[#All],5,0)</f>
        <v>33</v>
      </c>
      <c r="M3" s="4">
        <f>VLOOKUP(C3,Quali_W[#All],6,0)</f>
        <v>44.5</v>
      </c>
      <c r="N3" s="4">
        <f>VLOOKUP(C3,Quali_W[#All],7,0)</f>
        <v>30.3</v>
      </c>
      <c r="O3" s="4">
        <f>VLOOKUP(C3,Quali_W[#All],8,0)</f>
        <v>50.6</v>
      </c>
      <c r="P3" s="4">
        <f>VLOOKUP(C3,Quali_W[#All],9,0)</f>
        <v>190.2</v>
      </c>
      <c r="Q3" s="2">
        <v>4.4000000000000004</v>
      </c>
      <c r="R3" s="4">
        <v>32.869999999999997</v>
      </c>
      <c r="S3" s="4">
        <v>46.97</v>
      </c>
      <c r="T3" s="6">
        <v>0</v>
      </c>
      <c r="U3" s="4">
        <v>30.515000000000001</v>
      </c>
      <c r="V3" s="4">
        <v>51.215000000000003</v>
      </c>
      <c r="W3" s="6">
        <v>1</v>
      </c>
      <c r="X3" s="4">
        <v>30.770000000000003</v>
      </c>
      <c r="Y3" s="4">
        <v>51.370000000000005</v>
      </c>
      <c r="Z3" s="6">
        <v>1</v>
      </c>
      <c r="AA3" s="2">
        <v>0</v>
      </c>
      <c r="AB3" s="4">
        <v>0</v>
      </c>
      <c r="AC3" s="4">
        <v>0</v>
      </c>
      <c r="AD3" s="6">
        <f t="shared" ref="AD3:AD34" si="3">IF(AND(AA3&gt;=$K3,AB3&gt;=$L3,AC3&gt;=$M3),1,0)</f>
        <v>0</v>
      </c>
      <c r="AE3" s="4">
        <v>0</v>
      </c>
      <c r="AF3" s="4">
        <v>0</v>
      </c>
      <c r="AG3" s="6">
        <f t="shared" ref="AG3:AG34" si="4">IF(AND(AE3&gt;=$N3,AF3&gt;=$O3),1,0)</f>
        <v>0</v>
      </c>
      <c r="AH3" s="4">
        <v>0</v>
      </c>
      <c r="AI3" s="4">
        <v>0</v>
      </c>
      <c r="AJ3" s="6">
        <f t="shared" ref="AJ3:AJ34" si="5">IF(AND(AH3&gt;=$N3,AI3&gt;=$O3),1,0)</f>
        <v>0</v>
      </c>
      <c r="AK3" s="2">
        <v>0</v>
      </c>
      <c r="AL3" s="4">
        <v>0</v>
      </c>
      <c r="AM3" s="4">
        <v>0</v>
      </c>
      <c r="AN3" s="6">
        <f t="shared" ref="AN3:AN34" si="6">IF(AND(AK3&gt;=$K3,AL3&gt;=$L3,AM3&gt;=$M3),1,0)</f>
        <v>0</v>
      </c>
      <c r="AO3" s="4">
        <v>0</v>
      </c>
      <c r="AP3" s="4">
        <v>0</v>
      </c>
      <c r="AQ3" s="6">
        <f t="shared" ref="AQ3:AQ34" si="7">IF(AND(AO3&gt;=$N3,AP3&gt;=$O3),1,0)</f>
        <v>0</v>
      </c>
      <c r="AR3" s="4">
        <v>0</v>
      </c>
      <c r="AS3" s="4">
        <v>0</v>
      </c>
      <c r="AT3" s="6">
        <f t="shared" ref="AT3:AT34" si="8">IF(AND(AR3&gt;=$N3,AS3&gt;=$O3),1,0)</f>
        <v>0</v>
      </c>
      <c r="AX3" s="6">
        <f t="shared" ref="AX3:AX34" si="9">IF(AND(AU3&gt;=$K3,AV3&gt;=$L3,AW3&gt;=$M3),1,0)</f>
        <v>0</v>
      </c>
      <c r="BA3" s="6">
        <f t="shared" ref="BA3:BA34" si="10">IF(AND(AY3&gt;=$N3,AZ3&gt;=$O3),1,0)</f>
        <v>0</v>
      </c>
      <c r="BD3" s="6">
        <f t="shared" ref="BD3:BD34" si="11">IF(AND(BB3&gt;=$N3,BC3&gt;=$O3),1,0)</f>
        <v>0</v>
      </c>
      <c r="BH3" s="6">
        <f t="shared" ref="BH3:BH34" si="12">IF(AND(BE3&gt;=$K3,BF3&gt;=$L3,BG3&gt;=$M3),1,0)</f>
        <v>0</v>
      </c>
      <c r="BK3" s="6">
        <f t="shared" ref="BK3:BK34" si="13">IF(AND(BI3&gt;=$N3,BJ3&gt;=$O3),1,0)</f>
        <v>0</v>
      </c>
      <c r="BN3" s="6">
        <f t="shared" ref="BN3:BN34" si="14">IF(AND(BL3&gt;=$N3,BM3&gt;=$O3),1,0)</f>
        <v>0</v>
      </c>
      <c r="BR3" s="6">
        <f t="shared" ref="BR3:BR34" si="15">IF(AND(BO3&gt;=$K3,BP3&gt;=$L3,BQ3&gt;=$M3),1,0)</f>
        <v>0</v>
      </c>
      <c r="BU3" s="6">
        <f t="shared" ref="BU3:BU34" si="16">IF(AND(BS3&gt;=$N3,BT3&gt;=$O3),1,0)</f>
        <v>0</v>
      </c>
      <c r="BX3" s="6">
        <f t="shared" ref="BX3:BX34" si="17">IF(AND(BV3&gt;=$N3,BW3&gt;=$O3),1,0)</f>
        <v>0</v>
      </c>
    </row>
    <row r="4" spans="1:76" x14ac:dyDescent="0.2">
      <c r="A4" t="s">
        <v>76</v>
      </c>
      <c r="B4" t="s">
        <v>77</v>
      </c>
      <c r="C4">
        <v>2001</v>
      </c>
      <c r="D4" s="22">
        <v>20</v>
      </c>
      <c r="E4" t="s">
        <v>107</v>
      </c>
      <c r="F4" t="s">
        <v>116</v>
      </c>
      <c r="G4" s="6">
        <f t="shared" si="0"/>
        <v>0</v>
      </c>
      <c r="H4" s="6">
        <f t="shared" si="1"/>
        <v>0</v>
      </c>
      <c r="I4" s="22" t="str">
        <f t="shared" si="2"/>
        <v>Nein</v>
      </c>
      <c r="J4" s="4">
        <f>MAX(S4,AC4,AM4,AW4,BG4,BQ4)+LARGE((S4,AC4,AM4,AW4,BG4,BQ4),2)+MAX(V4,Y4,AF4,AI4,AP4,AS4,AZ4,BC4,BJ4,BM4,BT4,BW4)+LARGE((V4,Y4,AF4,AI4,AP4,AS4,AZ4,BC4,BJ4,BM4,BT4,BW4),2)</f>
        <v>64.045000000000002</v>
      </c>
      <c r="K4" s="2">
        <f>VLOOKUP(C4,Quali_W[#All],4,0)</f>
        <v>1.8</v>
      </c>
      <c r="L4" s="4">
        <f>VLOOKUP(C4,Quali_W[#All],5,0)</f>
        <v>32.700000000000003</v>
      </c>
      <c r="M4" s="4">
        <f>VLOOKUP(C4,Quali_W[#All],6,0)</f>
        <v>44</v>
      </c>
      <c r="N4" s="4">
        <f>VLOOKUP(C4,Quali_W[#All],7,0)</f>
        <v>30.2</v>
      </c>
      <c r="O4" s="4">
        <f>VLOOKUP(C4,Quali_W[#All],8,0)</f>
        <v>50.3</v>
      </c>
      <c r="P4" s="4">
        <f>VLOOKUP(C4,Quali_W[#All],9,0)</f>
        <v>188.6</v>
      </c>
      <c r="Q4" s="2">
        <v>1.7</v>
      </c>
      <c r="R4" s="4">
        <v>32.29</v>
      </c>
      <c r="S4" s="4">
        <v>43.59</v>
      </c>
      <c r="T4" s="6">
        <v>0</v>
      </c>
      <c r="U4" s="4">
        <v>11.955</v>
      </c>
      <c r="V4" s="4">
        <v>20.454999999999998</v>
      </c>
      <c r="W4" s="6">
        <v>0</v>
      </c>
      <c r="X4" s="4">
        <v>0</v>
      </c>
      <c r="Y4" s="4">
        <v>0</v>
      </c>
      <c r="Z4" s="6">
        <v>0</v>
      </c>
      <c r="AA4" s="2">
        <v>0</v>
      </c>
      <c r="AB4" s="4">
        <v>0</v>
      </c>
      <c r="AC4" s="4">
        <v>0</v>
      </c>
      <c r="AD4" s="6">
        <f t="shared" si="3"/>
        <v>0</v>
      </c>
      <c r="AE4" s="4">
        <v>0</v>
      </c>
      <c r="AF4" s="4">
        <v>0</v>
      </c>
      <c r="AG4" s="6">
        <f t="shared" si="4"/>
        <v>0</v>
      </c>
      <c r="AH4" s="4">
        <v>0</v>
      </c>
      <c r="AI4" s="4">
        <v>0</v>
      </c>
      <c r="AJ4" s="6">
        <f t="shared" si="5"/>
        <v>0</v>
      </c>
      <c r="AK4" s="2">
        <v>0</v>
      </c>
      <c r="AL4" s="4">
        <v>0</v>
      </c>
      <c r="AM4" s="4">
        <v>0</v>
      </c>
      <c r="AN4" s="6">
        <f t="shared" si="6"/>
        <v>0</v>
      </c>
      <c r="AO4" s="4">
        <v>0</v>
      </c>
      <c r="AP4" s="4">
        <v>0</v>
      </c>
      <c r="AQ4" s="6">
        <f t="shared" si="7"/>
        <v>0</v>
      </c>
      <c r="AR4" s="4">
        <v>0</v>
      </c>
      <c r="AS4" s="4">
        <v>0</v>
      </c>
      <c r="AT4" s="6">
        <f t="shared" si="8"/>
        <v>0</v>
      </c>
      <c r="AX4" s="6">
        <f t="shared" si="9"/>
        <v>0</v>
      </c>
      <c r="BA4" s="6">
        <f t="shared" si="10"/>
        <v>0</v>
      </c>
      <c r="BD4" s="6">
        <f t="shared" si="11"/>
        <v>0</v>
      </c>
      <c r="BH4" s="6">
        <f t="shared" si="12"/>
        <v>0</v>
      </c>
      <c r="BK4" s="6">
        <f t="shared" si="13"/>
        <v>0</v>
      </c>
      <c r="BN4" s="6">
        <f t="shared" si="14"/>
        <v>0</v>
      </c>
      <c r="BR4" s="6">
        <f t="shared" si="15"/>
        <v>0</v>
      </c>
      <c r="BU4" s="6">
        <f t="shared" si="16"/>
        <v>0</v>
      </c>
      <c r="BX4" s="6">
        <f t="shared" si="17"/>
        <v>0</v>
      </c>
    </row>
    <row r="5" spans="1:76" x14ac:dyDescent="0.2">
      <c r="A5" t="s">
        <v>302</v>
      </c>
      <c r="B5" t="s">
        <v>303</v>
      </c>
      <c r="C5">
        <v>2001</v>
      </c>
      <c r="D5" s="22">
        <v>19</v>
      </c>
      <c r="E5" t="s">
        <v>308</v>
      </c>
      <c r="F5" t="s">
        <v>283</v>
      </c>
      <c r="G5" s="6">
        <f t="shared" si="0"/>
        <v>1</v>
      </c>
      <c r="H5" s="6">
        <f t="shared" si="1"/>
        <v>0</v>
      </c>
      <c r="I5" s="22" t="str">
        <f t="shared" si="2"/>
        <v>Nein</v>
      </c>
      <c r="J5" s="4">
        <f>MAX(S5,AC5,AM5,AW5,BG5,BQ5)+LARGE((S5,AC5,AM5,AW5,BG5,BQ5),2)+MAX(V5,Y5,AF5,AI5,AP5,AS5,AZ5,BC5,BJ5,BM5,BT5,BW5)+LARGE((V5,Y5,AF5,AI5,AP5,AS5,AZ5,BC5,BJ5,BM5,BT5,BW5),2)</f>
        <v>144.97000000000003</v>
      </c>
      <c r="K5" s="2">
        <f>VLOOKUP(C5,Quali_W[#All],4,0)</f>
        <v>1.8</v>
      </c>
      <c r="L5" s="4">
        <f>VLOOKUP(C5,Quali_W[#All],5,0)</f>
        <v>32.700000000000003</v>
      </c>
      <c r="M5" s="4">
        <f>VLOOKUP(C5,Quali_W[#All],6,0)</f>
        <v>44</v>
      </c>
      <c r="N5" s="4">
        <f>VLOOKUP(C5,Quali_W[#All],7,0)</f>
        <v>30.2</v>
      </c>
      <c r="O5" s="4">
        <f>VLOOKUP(C5,Quali_W[#All],8,0)</f>
        <v>50.3</v>
      </c>
      <c r="P5" s="4">
        <f>VLOOKUP(C5,Quali_W[#All],9,0)</f>
        <v>188.6</v>
      </c>
      <c r="Q5" s="2">
        <v>3.6</v>
      </c>
      <c r="R5" s="4">
        <v>33.24</v>
      </c>
      <c r="S5" s="4">
        <v>46.540000000000006</v>
      </c>
      <c r="T5" s="6">
        <v>1</v>
      </c>
      <c r="U5" s="4">
        <v>33.344999999999999</v>
      </c>
      <c r="V5" s="4">
        <v>48.545000000000002</v>
      </c>
      <c r="W5" s="6">
        <v>0</v>
      </c>
      <c r="X5" s="4">
        <v>33.685000000000002</v>
      </c>
      <c r="Y5" s="4">
        <v>49.885000000000005</v>
      </c>
      <c r="Z5" s="6">
        <v>0</v>
      </c>
      <c r="AA5" s="2">
        <v>0</v>
      </c>
      <c r="AB5" s="4">
        <v>0</v>
      </c>
      <c r="AC5" s="4">
        <v>0</v>
      </c>
      <c r="AD5" s="6">
        <f t="shared" si="3"/>
        <v>0</v>
      </c>
      <c r="AE5" s="4">
        <v>0</v>
      </c>
      <c r="AF5" s="4">
        <v>0</v>
      </c>
      <c r="AG5" s="6">
        <f t="shared" si="4"/>
        <v>0</v>
      </c>
      <c r="AH5" s="4">
        <v>0</v>
      </c>
      <c r="AI5" s="4">
        <v>0</v>
      </c>
      <c r="AJ5" s="6">
        <f t="shared" si="5"/>
        <v>0</v>
      </c>
      <c r="AK5" s="2">
        <v>0</v>
      </c>
      <c r="AL5" s="4">
        <v>0</v>
      </c>
      <c r="AM5" s="4">
        <v>0</v>
      </c>
      <c r="AN5" s="6">
        <f t="shared" si="6"/>
        <v>0</v>
      </c>
      <c r="AO5" s="4">
        <v>0</v>
      </c>
      <c r="AP5" s="4">
        <v>0</v>
      </c>
      <c r="AQ5" s="6">
        <f t="shared" si="7"/>
        <v>0</v>
      </c>
      <c r="AR5" s="4">
        <v>0</v>
      </c>
      <c r="AS5" s="4">
        <v>0</v>
      </c>
      <c r="AT5" s="6">
        <f t="shared" si="8"/>
        <v>0</v>
      </c>
      <c r="AX5" s="6">
        <f t="shared" si="9"/>
        <v>0</v>
      </c>
      <c r="BA5" s="6">
        <f t="shared" si="10"/>
        <v>0</v>
      </c>
      <c r="BD5" s="6">
        <f t="shared" si="11"/>
        <v>0</v>
      </c>
      <c r="BH5" s="6">
        <f t="shared" si="12"/>
        <v>0</v>
      </c>
      <c r="BK5" s="6">
        <f t="shared" si="13"/>
        <v>0</v>
      </c>
      <c r="BN5" s="6">
        <f t="shared" si="14"/>
        <v>0</v>
      </c>
      <c r="BR5" s="6">
        <f t="shared" si="15"/>
        <v>0</v>
      </c>
      <c r="BU5" s="6">
        <f t="shared" si="16"/>
        <v>0</v>
      </c>
      <c r="BX5" s="6">
        <f t="shared" si="17"/>
        <v>0</v>
      </c>
    </row>
    <row r="6" spans="1:76" x14ac:dyDescent="0.2">
      <c r="A6" t="s">
        <v>255</v>
      </c>
      <c r="B6" t="s">
        <v>256</v>
      </c>
      <c r="C6">
        <v>2002</v>
      </c>
      <c r="D6" s="22">
        <v>19</v>
      </c>
      <c r="E6" t="s">
        <v>52</v>
      </c>
      <c r="F6" t="s">
        <v>251</v>
      </c>
      <c r="G6" s="6">
        <f t="shared" si="0"/>
        <v>0</v>
      </c>
      <c r="H6" s="6">
        <f t="shared" si="1"/>
        <v>0</v>
      </c>
      <c r="I6" s="22" t="str">
        <f t="shared" si="2"/>
        <v>Nein</v>
      </c>
      <c r="J6" s="4">
        <f>MAX(S6,AC6,AM6,AW6,BG6,BQ6)+LARGE((S6,AC6,AM6,AW6,BG6,BQ6),2)+MAX(V6,Y6,AF6,AI6,AP6,AS6,AZ6,BC6,BJ6,BM6,BT6,BW6)+LARGE((V6,Y6,AF6,AI6,AP6,AS6,AZ6,BC6,BJ6,BM6,BT6,BW6),2)</f>
        <v>140.08000000000001</v>
      </c>
      <c r="K6" s="2">
        <f>VLOOKUP(C6,Quali_W[#All],4,0)</f>
        <v>1.5</v>
      </c>
      <c r="L6" s="4">
        <f>VLOOKUP(C6,Quali_W[#All],5,0)</f>
        <v>32.4</v>
      </c>
      <c r="M6" s="4">
        <f>VLOOKUP(C6,Quali_W[#All],6,0)</f>
        <v>43.4</v>
      </c>
      <c r="N6" s="4">
        <f>VLOOKUP(C6,Quali_W[#All],7,0)</f>
        <v>30.1</v>
      </c>
      <c r="O6" s="4">
        <f>VLOOKUP(C6,Quali_W[#All],8,0)</f>
        <v>50</v>
      </c>
      <c r="P6" s="4">
        <f>VLOOKUP(C6,Quali_W[#All],9,0)</f>
        <v>186.8</v>
      </c>
      <c r="Q6" s="2">
        <v>2.1</v>
      </c>
      <c r="R6" s="4">
        <v>31.83</v>
      </c>
      <c r="S6" s="4">
        <v>43.230000000000004</v>
      </c>
      <c r="T6" s="6">
        <v>0</v>
      </c>
      <c r="U6" s="4">
        <v>30.085000000000001</v>
      </c>
      <c r="V6" s="4">
        <v>48.185000000000002</v>
      </c>
      <c r="W6" s="6">
        <v>0</v>
      </c>
      <c r="X6" s="4">
        <v>30.365000000000002</v>
      </c>
      <c r="Y6" s="4">
        <v>48.665000000000006</v>
      </c>
      <c r="Z6" s="6">
        <v>0</v>
      </c>
      <c r="AA6" s="2">
        <v>0</v>
      </c>
      <c r="AB6" s="4">
        <v>0</v>
      </c>
      <c r="AC6" s="4">
        <v>0</v>
      </c>
      <c r="AD6" s="6">
        <f t="shared" si="3"/>
        <v>0</v>
      </c>
      <c r="AE6" s="4">
        <v>0</v>
      </c>
      <c r="AF6" s="4">
        <v>0</v>
      </c>
      <c r="AG6" s="6">
        <f t="shared" si="4"/>
        <v>0</v>
      </c>
      <c r="AH6" s="4">
        <v>0</v>
      </c>
      <c r="AI6" s="4">
        <v>0</v>
      </c>
      <c r="AJ6" s="6">
        <f t="shared" si="5"/>
        <v>0</v>
      </c>
      <c r="AK6" s="2">
        <v>0</v>
      </c>
      <c r="AL6" s="4">
        <v>0</v>
      </c>
      <c r="AM6" s="4">
        <v>0</v>
      </c>
      <c r="AN6" s="6">
        <f t="shared" si="6"/>
        <v>0</v>
      </c>
      <c r="AO6" s="4">
        <v>0</v>
      </c>
      <c r="AP6" s="4">
        <v>0</v>
      </c>
      <c r="AQ6" s="6">
        <f t="shared" si="7"/>
        <v>0</v>
      </c>
      <c r="AR6" s="4">
        <v>0</v>
      </c>
      <c r="AS6" s="4">
        <v>0</v>
      </c>
      <c r="AT6" s="6">
        <f t="shared" si="8"/>
        <v>0</v>
      </c>
      <c r="AX6" s="6">
        <f t="shared" si="9"/>
        <v>0</v>
      </c>
      <c r="BA6" s="6">
        <f t="shared" si="10"/>
        <v>0</v>
      </c>
      <c r="BD6" s="6">
        <f t="shared" si="11"/>
        <v>0</v>
      </c>
      <c r="BH6" s="6">
        <f t="shared" si="12"/>
        <v>0</v>
      </c>
      <c r="BK6" s="6">
        <f t="shared" si="13"/>
        <v>0</v>
      </c>
      <c r="BN6" s="6">
        <f t="shared" si="14"/>
        <v>0</v>
      </c>
      <c r="BR6" s="6">
        <f t="shared" si="15"/>
        <v>0</v>
      </c>
      <c r="BU6" s="6">
        <f t="shared" si="16"/>
        <v>0</v>
      </c>
      <c r="BX6" s="6">
        <f t="shared" si="17"/>
        <v>0</v>
      </c>
    </row>
    <row r="7" spans="1:76" x14ac:dyDescent="0.2">
      <c r="A7" t="s">
        <v>60</v>
      </c>
      <c r="B7" t="s">
        <v>61</v>
      </c>
      <c r="C7">
        <v>2003</v>
      </c>
      <c r="D7" s="22">
        <v>18</v>
      </c>
      <c r="E7" t="s">
        <v>107</v>
      </c>
      <c r="F7" t="s">
        <v>118</v>
      </c>
      <c r="G7" s="6">
        <f t="shared" si="0"/>
        <v>0</v>
      </c>
      <c r="H7" s="6">
        <f t="shared" si="1"/>
        <v>0</v>
      </c>
      <c r="I7" s="22" t="str">
        <f t="shared" si="2"/>
        <v>Nein</v>
      </c>
      <c r="J7" s="4">
        <f>MAX(S7,AC7,AM7,AW7,BG7,BQ7)+LARGE((S7,AC7,AM7,AW7,BG7,BQ7),2)+MAX(V7,Y7,AF7,AI7,AP7,AS7,AZ7,BC7,BJ7,BM7,BT7,BW7)+LARGE((V7,Y7,AF7,AI7,AP7,AS7,AZ7,BC7,BJ7,BM7,BT7,BW7),2)</f>
        <v>137.98000000000002</v>
      </c>
      <c r="K7" s="2">
        <f>VLOOKUP(C7,Quali_W[#All],4,0)</f>
        <v>1.2</v>
      </c>
      <c r="L7" s="4">
        <f>VLOOKUP(C7,Quali_W[#All],5,0)</f>
        <v>32</v>
      </c>
      <c r="M7" s="4">
        <f>VLOOKUP(C7,Quali_W[#All],6,0)</f>
        <v>42.7</v>
      </c>
      <c r="N7" s="4">
        <f>VLOOKUP(C7,Quali_W[#All],7,0)</f>
        <v>30</v>
      </c>
      <c r="O7" s="4">
        <f>VLOOKUP(C7,Quali_W[#All],8,0)</f>
        <v>49.5</v>
      </c>
      <c r="P7" s="4">
        <f>VLOOKUP(C7,Quali_W[#All],9,0)</f>
        <v>184.4</v>
      </c>
      <c r="Q7" s="2">
        <v>1.6</v>
      </c>
      <c r="R7" s="4">
        <v>30.875</v>
      </c>
      <c r="S7" s="4">
        <v>42.075000000000003</v>
      </c>
      <c r="T7" s="6">
        <v>0</v>
      </c>
      <c r="U7" s="4">
        <v>29.7</v>
      </c>
      <c r="V7" s="4">
        <v>48.1</v>
      </c>
      <c r="W7" s="6">
        <v>0</v>
      </c>
      <c r="X7" s="4">
        <v>29.704999999999998</v>
      </c>
      <c r="Y7" s="4">
        <v>47.804999999999993</v>
      </c>
      <c r="Z7" s="6">
        <v>0</v>
      </c>
      <c r="AA7" s="2">
        <v>0</v>
      </c>
      <c r="AB7" s="4">
        <v>0</v>
      </c>
      <c r="AC7" s="4">
        <v>0</v>
      </c>
      <c r="AD7" s="6">
        <f t="shared" si="3"/>
        <v>0</v>
      </c>
      <c r="AE7" s="4">
        <v>0</v>
      </c>
      <c r="AF7" s="4">
        <v>0</v>
      </c>
      <c r="AG7" s="6">
        <f t="shared" si="4"/>
        <v>0</v>
      </c>
      <c r="AH7" s="4">
        <v>0</v>
      </c>
      <c r="AI7" s="4">
        <v>0</v>
      </c>
      <c r="AJ7" s="6">
        <f t="shared" si="5"/>
        <v>0</v>
      </c>
      <c r="AK7" s="2">
        <v>0</v>
      </c>
      <c r="AL7" s="4">
        <v>0</v>
      </c>
      <c r="AM7" s="4">
        <v>0</v>
      </c>
      <c r="AN7" s="6">
        <f t="shared" si="6"/>
        <v>0</v>
      </c>
      <c r="AO7" s="4">
        <v>0</v>
      </c>
      <c r="AP7" s="4">
        <v>0</v>
      </c>
      <c r="AQ7" s="6">
        <f t="shared" si="7"/>
        <v>0</v>
      </c>
      <c r="AR7" s="4">
        <v>0</v>
      </c>
      <c r="AS7" s="4">
        <v>0</v>
      </c>
      <c r="AT7" s="6">
        <f t="shared" si="8"/>
        <v>0</v>
      </c>
      <c r="AX7" s="6">
        <f t="shared" si="9"/>
        <v>0</v>
      </c>
      <c r="BA7" s="6">
        <f t="shared" si="10"/>
        <v>0</v>
      </c>
      <c r="BD7" s="6">
        <f t="shared" si="11"/>
        <v>0</v>
      </c>
      <c r="BH7" s="6">
        <f t="shared" si="12"/>
        <v>0</v>
      </c>
      <c r="BK7" s="6">
        <f t="shared" si="13"/>
        <v>0</v>
      </c>
      <c r="BN7" s="6">
        <f t="shared" si="14"/>
        <v>0</v>
      </c>
      <c r="BR7" s="6">
        <f t="shared" si="15"/>
        <v>0</v>
      </c>
      <c r="BU7" s="6">
        <f t="shared" si="16"/>
        <v>0</v>
      </c>
      <c r="BX7" s="6">
        <f t="shared" si="17"/>
        <v>0</v>
      </c>
    </row>
    <row r="8" spans="1:76" x14ac:dyDescent="0.2">
      <c r="A8" t="s">
        <v>66</v>
      </c>
      <c r="B8" t="s">
        <v>67</v>
      </c>
      <c r="C8">
        <v>2003</v>
      </c>
      <c r="D8" s="22">
        <v>18</v>
      </c>
      <c r="E8" t="s">
        <v>305</v>
      </c>
      <c r="F8" t="s">
        <v>123</v>
      </c>
      <c r="G8" s="6">
        <f t="shared" si="0"/>
        <v>1</v>
      </c>
      <c r="H8" s="6">
        <f t="shared" si="1"/>
        <v>0</v>
      </c>
      <c r="I8" s="22" t="str">
        <f t="shared" si="2"/>
        <v>Nein</v>
      </c>
      <c r="J8" s="4">
        <f>MAX(S8,AC8,AM8,AW8,BG8,BQ8)+LARGE((S8,AC8,AM8,AW8,BG8,BQ8),2)+MAX(V8,Y8,AF8,AI8,AP8,AS8,AZ8,BC8,BJ8,BM8,BT8,BW8)+LARGE((V8,Y8,AF8,AI8,AP8,AS8,AZ8,BC8,BJ8,BM8,BT8,BW8),2)</f>
        <v>137.43</v>
      </c>
      <c r="K8" s="2">
        <f>VLOOKUP(C8,Quali_W[#All],4,0)</f>
        <v>1.2</v>
      </c>
      <c r="L8" s="4">
        <f>VLOOKUP(C8,Quali_W[#All],5,0)</f>
        <v>32</v>
      </c>
      <c r="M8" s="4">
        <f>VLOOKUP(C8,Quali_W[#All],6,0)</f>
        <v>42.7</v>
      </c>
      <c r="N8" s="4">
        <f>VLOOKUP(C8,Quali_W[#All],7,0)</f>
        <v>30</v>
      </c>
      <c r="O8" s="4">
        <f>VLOOKUP(C8,Quali_W[#All],8,0)</f>
        <v>49.5</v>
      </c>
      <c r="P8" s="4">
        <f>VLOOKUP(C8,Quali_W[#All],9,0)</f>
        <v>184.4</v>
      </c>
      <c r="Q8" s="2">
        <v>1.6</v>
      </c>
      <c r="R8" s="4">
        <v>32.005000000000003</v>
      </c>
      <c r="S8" s="4">
        <v>43.405000000000001</v>
      </c>
      <c r="T8" s="6">
        <v>1</v>
      </c>
      <c r="U8" s="4">
        <v>29.814999999999998</v>
      </c>
      <c r="V8" s="4">
        <v>48.215000000000003</v>
      </c>
      <c r="W8" s="6">
        <v>0</v>
      </c>
      <c r="X8" s="4">
        <v>27.31</v>
      </c>
      <c r="Y8" s="4">
        <v>45.809999999999995</v>
      </c>
      <c r="Z8" s="6">
        <v>0</v>
      </c>
      <c r="AA8" s="2">
        <v>0</v>
      </c>
      <c r="AB8" s="4">
        <v>0</v>
      </c>
      <c r="AC8" s="4">
        <v>0</v>
      </c>
      <c r="AD8" s="6">
        <f t="shared" si="3"/>
        <v>0</v>
      </c>
      <c r="AE8" s="4">
        <v>0</v>
      </c>
      <c r="AF8" s="4">
        <v>0</v>
      </c>
      <c r="AG8" s="6">
        <f t="shared" si="4"/>
        <v>0</v>
      </c>
      <c r="AH8" s="4">
        <v>0</v>
      </c>
      <c r="AI8" s="4">
        <v>0</v>
      </c>
      <c r="AJ8" s="6">
        <f t="shared" si="5"/>
        <v>0</v>
      </c>
      <c r="AK8" s="2">
        <v>0</v>
      </c>
      <c r="AL8" s="4">
        <v>0</v>
      </c>
      <c r="AM8" s="4">
        <v>0</v>
      </c>
      <c r="AN8" s="6">
        <f t="shared" si="6"/>
        <v>0</v>
      </c>
      <c r="AO8" s="4">
        <v>0</v>
      </c>
      <c r="AP8" s="4">
        <v>0</v>
      </c>
      <c r="AQ8" s="6">
        <f t="shared" si="7"/>
        <v>0</v>
      </c>
      <c r="AR8" s="4">
        <v>0</v>
      </c>
      <c r="AS8" s="4">
        <v>0</v>
      </c>
      <c r="AT8" s="6">
        <f t="shared" si="8"/>
        <v>0</v>
      </c>
      <c r="AX8" s="6">
        <f t="shared" si="9"/>
        <v>0</v>
      </c>
      <c r="BA8" s="6">
        <f t="shared" si="10"/>
        <v>0</v>
      </c>
      <c r="BD8" s="6">
        <f t="shared" si="11"/>
        <v>0</v>
      </c>
      <c r="BH8" s="6">
        <f t="shared" si="12"/>
        <v>0</v>
      </c>
      <c r="BK8" s="6">
        <f t="shared" si="13"/>
        <v>0</v>
      </c>
      <c r="BN8" s="6">
        <f t="shared" si="14"/>
        <v>0</v>
      </c>
      <c r="BR8" s="6">
        <f t="shared" si="15"/>
        <v>0</v>
      </c>
      <c r="BU8" s="6">
        <f t="shared" si="16"/>
        <v>0</v>
      </c>
      <c r="BX8" s="6">
        <f t="shared" si="17"/>
        <v>0</v>
      </c>
    </row>
    <row r="9" spans="1:76" x14ac:dyDescent="0.2">
      <c r="A9" t="s">
        <v>70</v>
      </c>
      <c r="B9" t="s">
        <v>71</v>
      </c>
      <c r="C9">
        <v>2003</v>
      </c>
      <c r="D9" s="22">
        <v>18</v>
      </c>
      <c r="E9" t="s">
        <v>37</v>
      </c>
      <c r="F9" t="s">
        <v>125</v>
      </c>
      <c r="G9" s="6">
        <f t="shared" si="0"/>
        <v>0</v>
      </c>
      <c r="H9" s="6">
        <f t="shared" si="1"/>
        <v>0</v>
      </c>
      <c r="I9" s="22" t="str">
        <f t="shared" si="2"/>
        <v>Nein</v>
      </c>
      <c r="J9" s="4">
        <f>MAX(S9,AC9,AM9,AW9,BG9,BQ9)+LARGE((S9,AC9,AM9,AW9,BG9,BQ9),2)+MAX(V9,Y9,AF9,AI9,AP9,AS9,AZ9,BC9,BJ9,BM9,BT9,BW9)+LARGE((V9,Y9,AF9,AI9,AP9,AS9,AZ9,BC9,BJ9,BM9,BT9,BW9),2)</f>
        <v>137.37</v>
      </c>
      <c r="K9" s="2">
        <f>VLOOKUP(C9,Quali_W[#All],4,0)</f>
        <v>1.2</v>
      </c>
      <c r="L9" s="4">
        <f>VLOOKUP(C9,Quali_W[#All],5,0)</f>
        <v>32</v>
      </c>
      <c r="M9" s="4">
        <f>VLOOKUP(C9,Quali_W[#All],6,0)</f>
        <v>42.7</v>
      </c>
      <c r="N9" s="4">
        <f>VLOOKUP(C9,Quali_W[#All],7,0)</f>
        <v>30</v>
      </c>
      <c r="O9" s="4">
        <f>VLOOKUP(C9,Quali_W[#All],8,0)</f>
        <v>49.5</v>
      </c>
      <c r="P9" s="4">
        <f>VLOOKUP(C9,Quali_W[#All],9,0)</f>
        <v>184.4</v>
      </c>
      <c r="Q9" s="2">
        <v>1.6</v>
      </c>
      <c r="R9" s="4">
        <v>31.439999999999998</v>
      </c>
      <c r="S9" s="4">
        <v>42.739999999999995</v>
      </c>
      <c r="T9" s="6">
        <v>0</v>
      </c>
      <c r="U9" s="4">
        <v>29.28</v>
      </c>
      <c r="V9" s="4">
        <v>47.879999999999995</v>
      </c>
      <c r="W9" s="6">
        <v>0</v>
      </c>
      <c r="X9" s="4">
        <v>28.85</v>
      </c>
      <c r="Y9" s="4">
        <v>46.75</v>
      </c>
      <c r="Z9" s="6">
        <v>0</v>
      </c>
      <c r="AA9" s="2">
        <v>0</v>
      </c>
      <c r="AB9" s="4">
        <v>0</v>
      </c>
      <c r="AC9" s="4">
        <v>0</v>
      </c>
      <c r="AD9" s="6">
        <f t="shared" si="3"/>
        <v>0</v>
      </c>
      <c r="AE9" s="4">
        <v>0</v>
      </c>
      <c r="AF9" s="4">
        <v>0</v>
      </c>
      <c r="AG9" s="6">
        <f t="shared" si="4"/>
        <v>0</v>
      </c>
      <c r="AH9" s="4">
        <v>0</v>
      </c>
      <c r="AI9" s="4">
        <v>0</v>
      </c>
      <c r="AJ9" s="6">
        <f t="shared" si="5"/>
        <v>0</v>
      </c>
      <c r="AK9" s="2">
        <v>0</v>
      </c>
      <c r="AL9" s="4">
        <v>0</v>
      </c>
      <c r="AM9" s="4">
        <v>0</v>
      </c>
      <c r="AN9" s="6">
        <f t="shared" si="6"/>
        <v>0</v>
      </c>
      <c r="AO9" s="4">
        <v>0</v>
      </c>
      <c r="AP9" s="4">
        <v>0</v>
      </c>
      <c r="AQ9" s="6">
        <f t="shared" si="7"/>
        <v>0</v>
      </c>
      <c r="AR9" s="4">
        <v>0</v>
      </c>
      <c r="AS9" s="4">
        <v>0</v>
      </c>
      <c r="AT9" s="6">
        <f t="shared" si="8"/>
        <v>0</v>
      </c>
      <c r="AX9" s="6">
        <f t="shared" si="9"/>
        <v>0</v>
      </c>
      <c r="BA9" s="6">
        <f t="shared" si="10"/>
        <v>0</v>
      </c>
      <c r="BD9" s="6">
        <f t="shared" si="11"/>
        <v>0</v>
      </c>
      <c r="BH9" s="6">
        <f t="shared" si="12"/>
        <v>0</v>
      </c>
      <c r="BK9" s="6">
        <f t="shared" si="13"/>
        <v>0</v>
      </c>
      <c r="BN9" s="6">
        <f t="shared" si="14"/>
        <v>0</v>
      </c>
      <c r="BR9" s="6">
        <f t="shared" si="15"/>
        <v>0</v>
      </c>
      <c r="BU9" s="6">
        <f t="shared" si="16"/>
        <v>0</v>
      </c>
      <c r="BX9" s="6">
        <f t="shared" si="17"/>
        <v>0</v>
      </c>
    </row>
    <row r="10" spans="1:76" x14ac:dyDescent="0.2">
      <c r="A10" t="s">
        <v>227</v>
      </c>
      <c r="B10" t="s">
        <v>229</v>
      </c>
      <c r="C10">
        <v>2003</v>
      </c>
      <c r="D10" s="22">
        <v>18</v>
      </c>
      <c r="E10" t="s">
        <v>52</v>
      </c>
      <c r="F10" t="s">
        <v>225</v>
      </c>
      <c r="G10" s="6">
        <f t="shared" si="0"/>
        <v>0</v>
      </c>
      <c r="H10" s="6">
        <f t="shared" si="1"/>
        <v>0</v>
      </c>
      <c r="I10" s="22" t="str">
        <f t="shared" si="2"/>
        <v>Nein</v>
      </c>
      <c r="J10" s="4">
        <f>MAX(S10,AC10,AM10,AW10,BG10,BQ10)+LARGE((S10,AC10,AM10,AW10,BG10,BQ10),2)+MAX(V10,Y10,AF10,AI10,AP10,AS10,AZ10,BC10,BJ10,BM10,BT10,BW10)+LARGE((V10,Y10,AF10,AI10,AP10,AS10,AZ10,BC10,BJ10,BM10,BT10,BW10),2)</f>
        <v>126.81499999999998</v>
      </c>
      <c r="K10" s="2">
        <f>VLOOKUP(C10,Quali_W[#All],4,0)</f>
        <v>1.2</v>
      </c>
      <c r="L10" s="4">
        <f>VLOOKUP(C10,Quali_W[#All],5,0)</f>
        <v>32</v>
      </c>
      <c r="M10" s="4">
        <f>VLOOKUP(C10,Quali_W[#All],6,0)</f>
        <v>42.7</v>
      </c>
      <c r="N10" s="4">
        <f>VLOOKUP(C10,Quali_W[#All],7,0)</f>
        <v>30</v>
      </c>
      <c r="O10" s="4">
        <f>VLOOKUP(C10,Quali_W[#All],8,0)</f>
        <v>49.5</v>
      </c>
      <c r="P10" s="4">
        <f>VLOOKUP(C10,Quali_W[#All],9,0)</f>
        <v>184.4</v>
      </c>
      <c r="Q10" s="2">
        <v>1.4</v>
      </c>
      <c r="R10" s="4">
        <v>29.265000000000001</v>
      </c>
      <c r="S10" s="4">
        <v>39.864999999999995</v>
      </c>
      <c r="T10" s="6">
        <v>0</v>
      </c>
      <c r="U10" s="4">
        <v>26.035</v>
      </c>
      <c r="V10" s="4">
        <v>43.835000000000001</v>
      </c>
      <c r="W10" s="6">
        <v>0</v>
      </c>
      <c r="X10" s="4">
        <v>25.614999999999998</v>
      </c>
      <c r="Y10" s="4">
        <v>43.114999999999995</v>
      </c>
      <c r="Z10" s="6">
        <v>0</v>
      </c>
      <c r="AA10" s="2">
        <v>0</v>
      </c>
      <c r="AB10" s="4">
        <v>0</v>
      </c>
      <c r="AC10" s="4">
        <v>0</v>
      </c>
      <c r="AD10" s="6">
        <f t="shared" si="3"/>
        <v>0</v>
      </c>
      <c r="AE10" s="4">
        <v>0</v>
      </c>
      <c r="AF10" s="4">
        <v>0</v>
      </c>
      <c r="AG10" s="6">
        <f t="shared" si="4"/>
        <v>0</v>
      </c>
      <c r="AH10" s="4">
        <v>0</v>
      </c>
      <c r="AI10" s="4">
        <v>0</v>
      </c>
      <c r="AJ10" s="6">
        <f t="shared" si="5"/>
        <v>0</v>
      </c>
      <c r="AK10" s="2">
        <v>0</v>
      </c>
      <c r="AL10" s="4">
        <v>0</v>
      </c>
      <c r="AM10" s="4">
        <v>0</v>
      </c>
      <c r="AN10" s="6">
        <f t="shared" si="6"/>
        <v>0</v>
      </c>
      <c r="AO10" s="4">
        <v>0</v>
      </c>
      <c r="AP10" s="4">
        <v>0</v>
      </c>
      <c r="AQ10" s="6">
        <f t="shared" si="7"/>
        <v>0</v>
      </c>
      <c r="AR10" s="4">
        <v>0</v>
      </c>
      <c r="AS10" s="4">
        <v>0</v>
      </c>
      <c r="AT10" s="6">
        <f t="shared" si="8"/>
        <v>0</v>
      </c>
      <c r="AX10" s="6">
        <f t="shared" si="9"/>
        <v>0</v>
      </c>
      <c r="BA10" s="6">
        <f t="shared" si="10"/>
        <v>0</v>
      </c>
      <c r="BD10" s="6">
        <f t="shared" si="11"/>
        <v>0</v>
      </c>
      <c r="BH10" s="6">
        <f t="shared" si="12"/>
        <v>0</v>
      </c>
      <c r="BK10" s="6">
        <f t="shared" si="13"/>
        <v>0</v>
      </c>
      <c r="BN10" s="6">
        <f t="shared" si="14"/>
        <v>0</v>
      </c>
      <c r="BR10" s="6">
        <f t="shared" si="15"/>
        <v>0</v>
      </c>
      <c r="BU10" s="6">
        <f t="shared" si="16"/>
        <v>0</v>
      </c>
      <c r="BX10" s="6">
        <f t="shared" si="17"/>
        <v>0</v>
      </c>
    </row>
    <row r="11" spans="1:76" x14ac:dyDescent="0.2">
      <c r="A11" t="s">
        <v>182</v>
      </c>
      <c r="B11" t="s">
        <v>183</v>
      </c>
      <c r="C11">
        <v>2003</v>
      </c>
      <c r="D11" s="22">
        <v>18</v>
      </c>
      <c r="E11" t="s">
        <v>170</v>
      </c>
      <c r="F11" t="s">
        <v>122</v>
      </c>
      <c r="G11" s="6">
        <f t="shared" si="0"/>
        <v>0</v>
      </c>
      <c r="H11" s="6">
        <f t="shared" si="1"/>
        <v>0</v>
      </c>
      <c r="I11" s="22" t="str">
        <f t="shared" si="2"/>
        <v>Nein</v>
      </c>
      <c r="J11" s="4">
        <f>MAX(S11,AC11,AM11,AW11,BG11,BQ11)+LARGE((S11,AC11,AM11,AW11,BG11,BQ11),2)+MAX(V11,Y11,AF11,AI11,AP11,AS11,AZ11,BC11,BJ11,BM11,BT11,BW11)+LARGE((V11,Y11,AF11,AI11,AP11,AS11,AZ11,BC11,BJ11,BM11,BT11,BW11),2)</f>
        <v>124.36499999999999</v>
      </c>
      <c r="K11" s="2">
        <f>VLOOKUP(C11,Quali_W[#All],4,0)</f>
        <v>1.2</v>
      </c>
      <c r="L11" s="4">
        <f>VLOOKUP(C11,Quali_W[#All],5,0)</f>
        <v>32</v>
      </c>
      <c r="M11" s="4">
        <f>VLOOKUP(C11,Quali_W[#All],6,0)</f>
        <v>42.7</v>
      </c>
      <c r="N11" s="4">
        <f>VLOOKUP(C11,Quali_W[#All],7,0)</f>
        <v>30</v>
      </c>
      <c r="O11" s="4">
        <f>VLOOKUP(C11,Quali_W[#All],8,0)</f>
        <v>49.5</v>
      </c>
      <c r="P11" s="4">
        <f>VLOOKUP(C11,Quali_W[#All],9,0)</f>
        <v>184.4</v>
      </c>
      <c r="Q11" s="2">
        <v>0.9</v>
      </c>
      <c r="R11" s="4">
        <v>28.734999999999999</v>
      </c>
      <c r="S11" s="4">
        <v>39.134999999999998</v>
      </c>
      <c r="T11" s="6">
        <v>0</v>
      </c>
      <c r="U11" s="4">
        <v>26.905000000000001</v>
      </c>
      <c r="V11" s="4">
        <v>44.205000000000005</v>
      </c>
      <c r="W11" s="6">
        <v>0</v>
      </c>
      <c r="X11" s="4">
        <v>25.424999999999997</v>
      </c>
      <c r="Y11" s="4">
        <v>41.024999999999991</v>
      </c>
      <c r="Z11" s="6">
        <v>0</v>
      </c>
      <c r="AA11" s="2">
        <v>0</v>
      </c>
      <c r="AB11" s="4">
        <v>0</v>
      </c>
      <c r="AC11" s="4">
        <v>0</v>
      </c>
      <c r="AD11" s="6">
        <f t="shared" si="3"/>
        <v>0</v>
      </c>
      <c r="AE11" s="4">
        <v>0</v>
      </c>
      <c r="AF11" s="4">
        <v>0</v>
      </c>
      <c r="AG11" s="6">
        <f t="shared" si="4"/>
        <v>0</v>
      </c>
      <c r="AH11" s="4">
        <v>0</v>
      </c>
      <c r="AI11" s="4">
        <v>0</v>
      </c>
      <c r="AJ11" s="6">
        <f t="shared" si="5"/>
        <v>0</v>
      </c>
      <c r="AK11" s="2">
        <v>0</v>
      </c>
      <c r="AL11" s="4">
        <v>0</v>
      </c>
      <c r="AM11" s="4">
        <v>0</v>
      </c>
      <c r="AN11" s="6">
        <f t="shared" si="6"/>
        <v>0</v>
      </c>
      <c r="AO11" s="4">
        <v>0</v>
      </c>
      <c r="AP11" s="4">
        <v>0</v>
      </c>
      <c r="AQ11" s="6">
        <f t="shared" si="7"/>
        <v>0</v>
      </c>
      <c r="AR11" s="4">
        <v>0</v>
      </c>
      <c r="AS11" s="4">
        <v>0</v>
      </c>
      <c r="AT11" s="6">
        <f t="shared" si="8"/>
        <v>0</v>
      </c>
      <c r="AX11" s="6">
        <f t="shared" si="9"/>
        <v>0</v>
      </c>
      <c r="BA11" s="6">
        <f t="shared" si="10"/>
        <v>0</v>
      </c>
      <c r="BD11" s="6">
        <f t="shared" si="11"/>
        <v>0</v>
      </c>
      <c r="BH11" s="6">
        <f t="shared" si="12"/>
        <v>0</v>
      </c>
      <c r="BK11" s="6">
        <f t="shared" si="13"/>
        <v>0</v>
      </c>
      <c r="BN11" s="6">
        <f t="shared" si="14"/>
        <v>0</v>
      </c>
      <c r="BR11" s="6">
        <f t="shared" si="15"/>
        <v>0</v>
      </c>
      <c r="BU11" s="6">
        <f t="shared" si="16"/>
        <v>0</v>
      </c>
      <c r="BX11" s="6">
        <f t="shared" si="17"/>
        <v>0</v>
      </c>
    </row>
    <row r="12" spans="1:76" x14ac:dyDescent="0.2">
      <c r="A12" t="s">
        <v>64</v>
      </c>
      <c r="B12" t="s">
        <v>65</v>
      </c>
      <c r="C12">
        <v>2004</v>
      </c>
      <c r="D12" s="22">
        <v>17</v>
      </c>
      <c r="E12" t="s">
        <v>53</v>
      </c>
      <c r="F12" t="s">
        <v>121</v>
      </c>
      <c r="G12" s="6">
        <f t="shared" si="0"/>
        <v>1</v>
      </c>
      <c r="H12" s="6">
        <f t="shared" si="1"/>
        <v>1</v>
      </c>
      <c r="I12" s="22" t="str">
        <f t="shared" si="2"/>
        <v>Nein</v>
      </c>
      <c r="J12" s="4">
        <f>MAX(S12,AC12,AM12,AW12,BG12,BQ12)+LARGE((S12,AC12,AM12,AW12,BG12,BQ12),2)+MAX(V12,Y12,AF12,AI12,AP12,AS12,AZ12,BC12,BJ12,BM12,BT12,BW12)+LARGE((V12,Y12,AF12,AI12,AP12,AS12,AZ12,BC12,BJ12,BM12,BT12,BW12),2)</f>
        <v>140.01</v>
      </c>
      <c r="K12" s="2">
        <f>VLOOKUP(C12,Quali_W[#All],4,0)</f>
        <v>0</v>
      </c>
      <c r="L12" s="4">
        <f>VLOOKUP(C12,Quali_W[#All],5,0)</f>
        <v>32</v>
      </c>
      <c r="M12" s="4">
        <f>VLOOKUP(C12,Quali_W[#All],6,0)</f>
        <v>41.5</v>
      </c>
      <c r="N12" s="4">
        <f>VLOOKUP(C12,Quali_W[#All],7,0)</f>
        <v>29.9</v>
      </c>
      <c r="O12" s="4">
        <f>VLOOKUP(C12,Quali_W[#All],8,0)</f>
        <v>48.7</v>
      </c>
      <c r="P12" s="4">
        <f>VLOOKUP(C12,Quali_W[#All],9,0)</f>
        <v>180.4</v>
      </c>
      <c r="Q12" s="2">
        <v>0</v>
      </c>
      <c r="R12" s="4">
        <v>32.414999999999999</v>
      </c>
      <c r="S12" s="4">
        <v>42.015000000000001</v>
      </c>
      <c r="T12" s="6">
        <v>1</v>
      </c>
      <c r="U12" s="4">
        <v>29.9</v>
      </c>
      <c r="V12" s="4">
        <v>48.899999999999991</v>
      </c>
      <c r="W12" s="6">
        <v>1</v>
      </c>
      <c r="X12" s="4">
        <v>29.895</v>
      </c>
      <c r="Y12" s="4">
        <v>49.094999999999999</v>
      </c>
      <c r="Z12" s="6">
        <v>0</v>
      </c>
      <c r="AA12" s="2">
        <v>0</v>
      </c>
      <c r="AB12" s="4">
        <v>0</v>
      </c>
      <c r="AC12" s="4">
        <v>0</v>
      </c>
      <c r="AD12" s="6">
        <f t="shared" si="3"/>
        <v>0</v>
      </c>
      <c r="AE12" s="4">
        <v>0</v>
      </c>
      <c r="AF12" s="4">
        <v>0</v>
      </c>
      <c r="AG12" s="6">
        <f t="shared" si="4"/>
        <v>0</v>
      </c>
      <c r="AH12" s="4">
        <v>0</v>
      </c>
      <c r="AI12" s="4">
        <v>0</v>
      </c>
      <c r="AJ12" s="6">
        <f t="shared" si="5"/>
        <v>0</v>
      </c>
      <c r="AK12" s="2">
        <v>0</v>
      </c>
      <c r="AL12" s="4">
        <v>0</v>
      </c>
      <c r="AM12" s="4">
        <v>0</v>
      </c>
      <c r="AN12" s="6">
        <f t="shared" si="6"/>
        <v>0</v>
      </c>
      <c r="AO12" s="4">
        <v>0</v>
      </c>
      <c r="AP12" s="4">
        <v>0</v>
      </c>
      <c r="AQ12" s="6">
        <f t="shared" si="7"/>
        <v>0</v>
      </c>
      <c r="AR12" s="4">
        <v>0</v>
      </c>
      <c r="AS12" s="4">
        <v>0</v>
      </c>
      <c r="AT12" s="6">
        <f t="shared" si="8"/>
        <v>0</v>
      </c>
      <c r="AX12" s="6">
        <f t="shared" si="9"/>
        <v>0</v>
      </c>
      <c r="BA12" s="6">
        <f t="shared" si="10"/>
        <v>0</v>
      </c>
      <c r="BD12" s="6">
        <f t="shared" si="11"/>
        <v>0</v>
      </c>
      <c r="BH12" s="6">
        <f t="shared" si="12"/>
        <v>0</v>
      </c>
      <c r="BK12" s="6">
        <f t="shared" si="13"/>
        <v>0</v>
      </c>
      <c r="BN12" s="6">
        <f t="shared" si="14"/>
        <v>0</v>
      </c>
      <c r="BR12" s="6">
        <f t="shared" si="15"/>
        <v>0</v>
      </c>
      <c r="BU12" s="6">
        <f t="shared" si="16"/>
        <v>0</v>
      </c>
      <c r="BX12" s="6">
        <f t="shared" si="17"/>
        <v>0</v>
      </c>
    </row>
    <row r="13" spans="1:76" x14ac:dyDescent="0.2">
      <c r="A13" t="s">
        <v>58</v>
      </c>
      <c r="B13" t="s">
        <v>59</v>
      </c>
      <c r="C13">
        <v>2004</v>
      </c>
      <c r="D13" s="22">
        <v>17</v>
      </c>
      <c r="E13" t="s">
        <v>265</v>
      </c>
      <c r="F13" t="s">
        <v>117</v>
      </c>
      <c r="G13" s="6">
        <f t="shared" si="0"/>
        <v>0</v>
      </c>
      <c r="H13" s="6">
        <f t="shared" si="1"/>
        <v>0</v>
      </c>
      <c r="I13" s="22" t="str">
        <f t="shared" si="2"/>
        <v>Nein</v>
      </c>
      <c r="J13" s="4">
        <f>MAX(S13,AC13,AM13,AW13,BG13,BQ13)+LARGE((S13,AC13,AM13,AW13,BG13,BQ13),2)+MAX(V13,Y13,AF13,AI13,AP13,AS13,AZ13,BC13,BJ13,BM13,BT13,BW13)+LARGE((V13,Y13,AF13,AI13,AP13,AS13,AZ13,BC13,BJ13,BM13,BT13,BW13),2)</f>
        <v>136.91999999999999</v>
      </c>
      <c r="K13" s="2">
        <f>VLOOKUP(C13,Quali_W[#All],4,0)</f>
        <v>0</v>
      </c>
      <c r="L13" s="4">
        <f>VLOOKUP(C13,Quali_W[#All],5,0)</f>
        <v>32</v>
      </c>
      <c r="M13" s="4">
        <f>VLOOKUP(C13,Quali_W[#All],6,0)</f>
        <v>41.5</v>
      </c>
      <c r="N13" s="4">
        <f>VLOOKUP(C13,Quali_W[#All],7,0)</f>
        <v>29.9</v>
      </c>
      <c r="O13" s="4">
        <f>VLOOKUP(C13,Quali_W[#All],8,0)</f>
        <v>48.7</v>
      </c>
      <c r="P13" s="4">
        <f>VLOOKUP(C13,Quali_W[#All],9,0)</f>
        <v>180.4</v>
      </c>
      <c r="Q13" s="2">
        <v>0</v>
      </c>
      <c r="R13" s="4">
        <v>31.93</v>
      </c>
      <c r="S13" s="4">
        <v>41.53</v>
      </c>
      <c r="T13" s="6">
        <v>0</v>
      </c>
      <c r="U13" s="4">
        <v>30.42</v>
      </c>
      <c r="V13" s="4">
        <v>48.32</v>
      </c>
      <c r="W13" s="6">
        <v>0</v>
      </c>
      <c r="X13" s="4">
        <v>29.47</v>
      </c>
      <c r="Y13" s="4">
        <v>47.069999999999993</v>
      </c>
      <c r="Z13" s="6">
        <v>0</v>
      </c>
      <c r="AA13" s="2">
        <v>0</v>
      </c>
      <c r="AB13" s="4">
        <v>0</v>
      </c>
      <c r="AC13" s="4">
        <v>0</v>
      </c>
      <c r="AD13" s="6">
        <f t="shared" si="3"/>
        <v>0</v>
      </c>
      <c r="AE13" s="4">
        <v>0</v>
      </c>
      <c r="AF13" s="4">
        <v>0</v>
      </c>
      <c r="AG13" s="6">
        <f t="shared" si="4"/>
        <v>0</v>
      </c>
      <c r="AH13" s="4">
        <v>0</v>
      </c>
      <c r="AI13" s="4">
        <v>0</v>
      </c>
      <c r="AJ13" s="6">
        <f t="shared" si="5"/>
        <v>0</v>
      </c>
      <c r="AK13" s="2">
        <v>0</v>
      </c>
      <c r="AL13" s="4">
        <v>0</v>
      </c>
      <c r="AM13" s="4">
        <v>0</v>
      </c>
      <c r="AN13" s="6">
        <f t="shared" si="6"/>
        <v>0</v>
      </c>
      <c r="AO13" s="4">
        <v>0</v>
      </c>
      <c r="AP13" s="4">
        <v>0</v>
      </c>
      <c r="AQ13" s="6">
        <f t="shared" si="7"/>
        <v>0</v>
      </c>
      <c r="AR13" s="4">
        <v>0</v>
      </c>
      <c r="AS13" s="4">
        <v>0</v>
      </c>
      <c r="AT13" s="6">
        <f t="shared" si="8"/>
        <v>0</v>
      </c>
      <c r="AX13" s="6">
        <f t="shared" si="9"/>
        <v>0</v>
      </c>
      <c r="BA13" s="6">
        <f t="shared" si="10"/>
        <v>0</v>
      </c>
      <c r="BD13" s="6">
        <f t="shared" si="11"/>
        <v>0</v>
      </c>
      <c r="BH13" s="6">
        <f t="shared" si="12"/>
        <v>0</v>
      </c>
      <c r="BK13" s="6">
        <f t="shared" si="13"/>
        <v>0</v>
      </c>
      <c r="BN13" s="6">
        <f t="shared" si="14"/>
        <v>0</v>
      </c>
      <c r="BR13" s="6">
        <f t="shared" si="15"/>
        <v>0</v>
      </c>
      <c r="BU13" s="6">
        <f t="shared" si="16"/>
        <v>0</v>
      </c>
      <c r="BX13" s="6">
        <f t="shared" si="17"/>
        <v>0</v>
      </c>
    </row>
    <row r="14" spans="1:76" x14ac:dyDescent="0.2">
      <c r="A14" t="s">
        <v>257</v>
      </c>
      <c r="B14" t="s">
        <v>258</v>
      </c>
      <c r="C14">
        <v>2004</v>
      </c>
      <c r="D14" s="22">
        <v>17</v>
      </c>
      <c r="E14" t="s">
        <v>112</v>
      </c>
      <c r="F14" t="s">
        <v>250</v>
      </c>
      <c r="G14" s="6">
        <f t="shared" si="0"/>
        <v>0</v>
      </c>
      <c r="H14" s="6">
        <f t="shared" si="1"/>
        <v>0</v>
      </c>
      <c r="I14" s="22" t="str">
        <f t="shared" si="2"/>
        <v>Nein</v>
      </c>
      <c r="J14" s="4">
        <f>MAX(S14,AC14,AM14,AW14,BG14,BQ14)+LARGE((S14,AC14,AM14,AW14,BG14,BQ14),2)+MAX(V14,Y14,AF14,AI14,AP14,AS14,AZ14,BC14,BJ14,BM14,BT14,BW14)+LARGE((V14,Y14,AF14,AI14,AP14,AS14,AZ14,BC14,BJ14,BM14,BT14,BW14),2)</f>
        <v>130.94</v>
      </c>
      <c r="K14" s="2">
        <f>VLOOKUP(C14,Quali_W[#All],4,0)</f>
        <v>0</v>
      </c>
      <c r="L14" s="4">
        <f>VLOOKUP(C14,Quali_W[#All],5,0)</f>
        <v>32</v>
      </c>
      <c r="M14" s="4">
        <f>VLOOKUP(C14,Quali_W[#All],6,0)</f>
        <v>41.5</v>
      </c>
      <c r="N14" s="4">
        <f>VLOOKUP(C14,Quali_W[#All],7,0)</f>
        <v>29.9</v>
      </c>
      <c r="O14" s="4">
        <f>VLOOKUP(C14,Quali_W[#All],8,0)</f>
        <v>48.7</v>
      </c>
      <c r="P14" s="4">
        <f>VLOOKUP(C14,Quali_W[#All],9,0)</f>
        <v>180.4</v>
      </c>
      <c r="Q14" s="2">
        <v>0</v>
      </c>
      <c r="R14" s="4">
        <v>30.27</v>
      </c>
      <c r="S14" s="4">
        <v>39.769999999999996</v>
      </c>
      <c r="T14" s="6">
        <v>0</v>
      </c>
      <c r="U14" s="4">
        <v>28.39</v>
      </c>
      <c r="V14" s="4">
        <v>45.59</v>
      </c>
      <c r="W14" s="6">
        <v>0</v>
      </c>
      <c r="X14" s="4">
        <v>28.18</v>
      </c>
      <c r="Y14" s="4">
        <v>45.58</v>
      </c>
      <c r="Z14" s="6">
        <v>0</v>
      </c>
      <c r="AA14" s="2">
        <v>0</v>
      </c>
      <c r="AB14" s="4">
        <v>0</v>
      </c>
      <c r="AC14" s="4">
        <v>0</v>
      </c>
      <c r="AD14" s="6">
        <f t="shared" si="3"/>
        <v>0</v>
      </c>
      <c r="AE14" s="4">
        <v>0</v>
      </c>
      <c r="AF14" s="4">
        <v>0</v>
      </c>
      <c r="AG14" s="6">
        <f t="shared" si="4"/>
        <v>0</v>
      </c>
      <c r="AH14" s="4">
        <v>0</v>
      </c>
      <c r="AI14" s="4">
        <v>0</v>
      </c>
      <c r="AJ14" s="6">
        <f t="shared" si="5"/>
        <v>0</v>
      </c>
      <c r="AK14" s="2">
        <v>0</v>
      </c>
      <c r="AL14" s="4">
        <v>0</v>
      </c>
      <c r="AM14" s="4">
        <v>0</v>
      </c>
      <c r="AN14" s="6">
        <f t="shared" si="6"/>
        <v>0</v>
      </c>
      <c r="AO14" s="4">
        <v>0</v>
      </c>
      <c r="AP14" s="4">
        <v>0</v>
      </c>
      <c r="AQ14" s="6">
        <f t="shared" si="7"/>
        <v>0</v>
      </c>
      <c r="AR14" s="4">
        <v>0</v>
      </c>
      <c r="AS14" s="4">
        <v>0</v>
      </c>
      <c r="AT14" s="6">
        <f t="shared" si="8"/>
        <v>0</v>
      </c>
      <c r="AX14" s="6">
        <f t="shared" si="9"/>
        <v>0</v>
      </c>
      <c r="BA14" s="6">
        <f t="shared" si="10"/>
        <v>0</v>
      </c>
      <c r="BD14" s="6">
        <f t="shared" si="11"/>
        <v>0</v>
      </c>
      <c r="BH14" s="6">
        <f t="shared" si="12"/>
        <v>0</v>
      </c>
      <c r="BK14" s="6">
        <f t="shared" si="13"/>
        <v>0</v>
      </c>
      <c r="BN14" s="6">
        <f t="shared" si="14"/>
        <v>0</v>
      </c>
      <c r="BR14" s="6">
        <f t="shared" si="15"/>
        <v>0</v>
      </c>
      <c r="BU14" s="6">
        <f t="shared" si="16"/>
        <v>0</v>
      </c>
      <c r="BX14" s="6">
        <f t="shared" si="17"/>
        <v>0</v>
      </c>
    </row>
    <row r="15" spans="1:76" x14ac:dyDescent="0.2">
      <c r="A15" t="s">
        <v>68</v>
      </c>
      <c r="B15" t="s">
        <v>69</v>
      </c>
      <c r="C15">
        <v>2004</v>
      </c>
      <c r="D15" s="22">
        <v>17</v>
      </c>
      <c r="E15" t="s">
        <v>108</v>
      </c>
      <c r="F15" t="s">
        <v>124</v>
      </c>
      <c r="G15" s="6">
        <f t="shared" si="0"/>
        <v>0</v>
      </c>
      <c r="H15" s="6">
        <f t="shared" si="1"/>
        <v>0</v>
      </c>
      <c r="I15" s="22" t="str">
        <f t="shared" si="2"/>
        <v>Nein</v>
      </c>
      <c r="J15" s="4">
        <f>MAX(S15,AC15,AM15,AW15,BG15,BQ15)+LARGE((S15,AC15,AM15,AW15,BG15,BQ15),2)+MAX(V15,Y15,AF15,AI15,AP15,AS15,AZ15,BC15,BJ15,BM15,BT15,BW15)+LARGE((V15,Y15,AF15,AI15,AP15,AS15,AZ15,BC15,BJ15,BM15,BT15,BW15),2)</f>
        <v>94.05</v>
      </c>
      <c r="K15" s="2">
        <f>VLOOKUP(C15,Quali_W[#All],4,0)</f>
        <v>0</v>
      </c>
      <c r="L15" s="4">
        <f>VLOOKUP(C15,Quali_W[#All],5,0)</f>
        <v>32</v>
      </c>
      <c r="M15" s="4">
        <f>VLOOKUP(C15,Quali_W[#All],6,0)</f>
        <v>41.5</v>
      </c>
      <c r="N15" s="4">
        <f>VLOOKUP(C15,Quali_W[#All],7,0)</f>
        <v>29.9</v>
      </c>
      <c r="O15" s="4">
        <f>VLOOKUP(C15,Quali_W[#All],8,0)</f>
        <v>48.7</v>
      </c>
      <c r="P15" s="4">
        <f>VLOOKUP(C15,Quali_W[#All],9,0)</f>
        <v>180.4</v>
      </c>
      <c r="Q15" s="2">
        <v>0</v>
      </c>
      <c r="R15" s="4">
        <v>31.894999999999996</v>
      </c>
      <c r="S15" s="4">
        <v>41.694999999999993</v>
      </c>
      <c r="T15" s="6">
        <v>0</v>
      </c>
      <c r="U15" s="4">
        <v>28.814999999999998</v>
      </c>
      <c r="V15" s="4">
        <v>47.015000000000001</v>
      </c>
      <c r="W15" s="6">
        <v>0</v>
      </c>
      <c r="X15" s="4">
        <v>2.84</v>
      </c>
      <c r="Y15" s="4">
        <v>5.34</v>
      </c>
      <c r="Z15" s="6">
        <v>0</v>
      </c>
      <c r="AA15" s="2">
        <v>0</v>
      </c>
      <c r="AB15" s="4">
        <v>0</v>
      </c>
      <c r="AC15" s="4">
        <v>0</v>
      </c>
      <c r="AD15" s="6">
        <f t="shared" si="3"/>
        <v>0</v>
      </c>
      <c r="AE15" s="4">
        <v>0</v>
      </c>
      <c r="AF15" s="4">
        <v>0</v>
      </c>
      <c r="AG15" s="6">
        <f t="shared" si="4"/>
        <v>0</v>
      </c>
      <c r="AH15" s="4">
        <v>0</v>
      </c>
      <c r="AI15" s="4">
        <v>0</v>
      </c>
      <c r="AJ15" s="6">
        <f t="shared" si="5"/>
        <v>0</v>
      </c>
      <c r="AK15" s="2">
        <v>0</v>
      </c>
      <c r="AL15" s="4">
        <v>0</v>
      </c>
      <c r="AM15" s="4">
        <v>0</v>
      </c>
      <c r="AN15" s="6">
        <f t="shared" si="6"/>
        <v>0</v>
      </c>
      <c r="AO15" s="4">
        <v>0</v>
      </c>
      <c r="AP15" s="4">
        <v>0</v>
      </c>
      <c r="AQ15" s="6">
        <f t="shared" si="7"/>
        <v>0</v>
      </c>
      <c r="AR15" s="4">
        <v>0</v>
      </c>
      <c r="AS15" s="4">
        <v>0</v>
      </c>
      <c r="AT15" s="6">
        <f t="shared" si="8"/>
        <v>0</v>
      </c>
      <c r="AX15" s="6">
        <f t="shared" si="9"/>
        <v>0</v>
      </c>
      <c r="BA15" s="6">
        <f t="shared" si="10"/>
        <v>0</v>
      </c>
      <c r="BD15" s="6">
        <f t="shared" si="11"/>
        <v>0</v>
      </c>
      <c r="BH15" s="6">
        <f t="shared" si="12"/>
        <v>0</v>
      </c>
      <c r="BK15" s="6">
        <f t="shared" si="13"/>
        <v>0</v>
      </c>
      <c r="BN15" s="6">
        <f t="shared" si="14"/>
        <v>0</v>
      </c>
      <c r="BR15" s="6">
        <f t="shared" si="15"/>
        <v>0</v>
      </c>
      <c r="BU15" s="6">
        <f t="shared" si="16"/>
        <v>0</v>
      </c>
      <c r="BX15" s="6">
        <f t="shared" si="17"/>
        <v>0</v>
      </c>
    </row>
    <row r="16" spans="1:76" x14ac:dyDescent="0.2">
      <c r="A16" t="s">
        <v>62</v>
      </c>
      <c r="B16" t="s">
        <v>63</v>
      </c>
      <c r="C16">
        <v>2004</v>
      </c>
      <c r="D16" s="22">
        <v>17</v>
      </c>
      <c r="E16" t="s">
        <v>265</v>
      </c>
      <c r="F16" t="s">
        <v>120</v>
      </c>
      <c r="G16" s="6">
        <f t="shared" si="0"/>
        <v>1</v>
      </c>
      <c r="H16" s="6">
        <f t="shared" si="1"/>
        <v>0</v>
      </c>
      <c r="I16" s="22" t="str">
        <f t="shared" si="2"/>
        <v>Nein</v>
      </c>
      <c r="J16" s="4">
        <f>MAX(S16,AC16,AM16,AW16,BG16,BQ16)+LARGE((S16,AC16,AM16,AW16,BG16,BQ16),2)+MAX(V16,Y16,AF16,AI16,AP16,AS16,AZ16,BC16,BJ16,BM16,BT16,BW16)+LARGE((V16,Y16,AF16,AI16,AP16,AS16,AZ16,BC16,BJ16,BM16,BT16,BW16),2)</f>
        <v>77.53</v>
      </c>
      <c r="K16" s="2">
        <f>VLOOKUP(C16,Quali_W[#All],4,0)</f>
        <v>0</v>
      </c>
      <c r="L16" s="4">
        <f>VLOOKUP(C16,Quali_W[#All],5,0)</f>
        <v>32</v>
      </c>
      <c r="M16" s="4">
        <f>VLOOKUP(C16,Quali_W[#All],6,0)</f>
        <v>41.5</v>
      </c>
      <c r="N16" s="4">
        <f>VLOOKUP(C16,Quali_W[#All],7,0)</f>
        <v>29.9</v>
      </c>
      <c r="O16" s="4">
        <f>VLOOKUP(C16,Quali_W[#All],8,0)</f>
        <v>48.7</v>
      </c>
      <c r="P16" s="4">
        <f>VLOOKUP(C16,Quali_W[#All],9,0)</f>
        <v>180.4</v>
      </c>
      <c r="Q16" s="2">
        <v>0</v>
      </c>
      <c r="R16" s="4">
        <v>33.19</v>
      </c>
      <c r="S16" s="4">
        <v>42.589999999999996</v>
      </c>
      <c r="T16" s="6">
        <v>1</v>
      </c>
      <c r="U16" s="4">
        <v>21.439999999999998</v>
      </c>
      <c r="V16" s="4">
        <v>34.94</v>
      </c>
      <c r="W16" s="6">
        <v>0</v>
      </c>
      <c r="X16" s="4">
        <v>0</v>
      </c>
      <c r="Y16" s="4">
        <v>0</v>
      </c>
      <c r="Z16" s="6">
        <v>0</v>
      </c>
      <c r="AA16" s="2">
        <v>0</v>
      </c>
      <c r="AB16" s="4">
        <v>0</v>
      </c>
      <c r="AC16" s="4">
        <v>0</v>
      </c>
      <c r="AD16" s="6">
        <f t="shared" si="3"/>
        <v>0</v>
      </c>
      <c r="AE16" s="4">
        <v>0</v>
      </c>
      <c r="AF16" s="4">
        <v>0</v>
      </c>
      <c r="AG16" s="6">
        <f t="shared" si="4"/>
        <v>0</v>
      </c>
      <c r="AH16" s="4">
        <v>0</v>
      </c>
      <c r="AI16" s="4">
        <v>0</v>
      </c>
      <c r="AJ16" s="6">
        <f t="shared" si="5"/>
        <v>0</v>
      </c>
      <c r="AK16" s="2">
        <v>0</v>
      </c>
      <c r="AL16" s="4">
        <v>0</v>
      </c>
      <c r="AM16" s="4">
        <v>0</v>
      </c>
      <c r="AN16" s="6">
        <f t="shared" si="6"/>
        <v>0</v>
      </c>
      <c r="AO16" s="4">
        <v>0</v>
      </c>
      <c r="AP16" s="4">
        <v>0</v>
      </c>
      <c r="AQ16" s="6">
        <f t="shared" si="7"/>
        <v>0</v>
      </c>
      <c r="AR16" s="4">
        <v>0</v>
      </c>
      <c r="AS16" s="4">
        <v>0</v>
      </c>
      <c r="AT16" s="6">
        <f t="shared" si="8"/>
        <v>0</v>
      </c>
      <c r="AX16" s="6">
        <f t="shared" si="9"/>
        <v>0</v>
      </c>
      <c r="BA16" s="6">
        <f t="shared" si="10"/>
        <v>0</v>
      </c>
      <c r="BD16" s="6">
        <f t="shared" si="11"/>
        <v>0</v>
      </c>
      <c r="BH16" s="6">
        <f t="shared" si="12"/>
        <v>0</v>
      </c>
      <c r="BK16" s="6">
        <f t="shared" si="13"/>
        <v>0</v>
      </c>
      <c r="BN16" s="6">
        <f t="shared" si="14"/>
        <v>0</v>
      </c>
      <c r="BR16" s="6">
        <f t="shared" si="15"/>
        <v>0</v>
      </c>
      <c r="BU16" s="6">
        <f t="shared" si="16"/>
        <v>0</v>
      </c>
      <c r="BX16" s="6">
        <f t="shared" si="17"/>
        <v>0</v>
      </c>
    </row>
    <row r="17" spans="1:76" x14ac:dyDescent="0.2">
      <c r="A17" t="s">
        <v>180</v>
      </c>
      <c r="B17" t="s">
        <v>181</v>
      </c>
      <c r="C17">
        <v>2004</v>
      </c>
      <c r="D17" s="22">
        <v>17</v>
      </c>
      <c r="E17" t="s">
        <v>305</v>
      </c>
      <c r="F17" t="s">
        <v>119</v>
      </c>
      <c r="G17" s="6">
        <f t="shared" si="0"/>
        <v>0</v>
      </c>
      <c r="H17" s="6">
        <f t="shared" si="1"/>
        <v>0</v>
      </c>
      <c r="I17" s="22" t="str">
        <f t="shared" si="2"/>
        <v>Nein</v>
      </c>
      <c r="J17" s="4">
        <f>MAX(S17,AC17,AM17,AW17,BG17,BQ17)+LARGE((S17,AC17,AM17,AW17,BG17,BQ17),2)+MAX(V17,Y17,AF17,AI17,AP17,AS17,AZ17,BC17,BJ17,BM17,BT17,BW17)+LARGE((V17,Y17,AF17,AI17,AP17,AS17,AZ17,BC17,BJ17,BM17,BT17,BW17),2)</f>
        <v>85.344999999999999</v>
      </c>
      <c r="K17" s="2">
        <f>VLOOKUP(C17,Quali_W[#All],4,0)</f>
        <v>0</v>
      </c>
      <c r="L17" s="4">
        <f>VLOOKUP(C17,Quali_W[#All],5,0)</f>
        <v>32</v>
      </c>
      <c r="M17" s="4">
        <f>VLOOKUP(C17,Quali_W[#All],6,0)</f>
        <v>41.5</v>
      </c>
      <c r="N17" s="4">
        <f>VLOOKUP(C17,Quali_W[#All],7,0)</f>
        <v>29.9</v>
      </c>
      <c r="O17" s="4">
        <f>VLOOKUP(C17,Quali_W[#All],8,0)</f>
        <v>48.7</v>
      </c>
      <c r="P17" s="4">
        <f>VLOOKUP(C17,Quali_W[#All],9,0)</f>
        <v>180.4</v>
      </c>
      <c r="Q17" s="2">
        <v>0</v>
      </c>
      <c r="R17" s="4">
        <v>29.914999999999999</v>
      </c>
      <c r="S17" s="4">
        <v>39.715000000000003</v>
      </c>
      <c r="T17" s="6">
        <v>0</v>
      </c>
      <c r="U17" s="4">
        <v>30.03</v>
      </c>
      <c r="V17" s="4">
        <v>45.629999999999995</v>
      </c>
      <c r="W17" s="6">
        <v>0</v>
      </c>
      <c r="X17" s="4">
        <v>0</v>
      </c>
      <c r="Y17" s="4">
        <v>0</v>
      </c>
      <c r="Z17" s="6">
        <v>0</v>
      </c>
      <c r="AA17" s="2">
        <v>0</v>
      </c>
      <c r="AB17" s="4">
        <v>0</v>
      </c>
      <c r="AC17" s="4">
        <v>0</v>
      </c>
      <c r="AD17" s="6">
        <f t="shared" si="3"/>
        <v>0</v>
      </c>
      <c r="AE17" s="4">
        <v>0</v>
      </c>
      <c r="AF17" s="4">
        <v>0</v>
      </c>
      <c r="AG17" s="6">
        <f t="shared" si="4"/>
        <v>0</v>
      </c>
      <c r="AH17" s="4">
        <v>0</v>
      </c>
      <c r="AI17" s="4">
        <v>0</v>
      </c>
      <c r="AJ17" s="6">
        <f t="shared" si="5"/>
        <v>0</v>
      </c>
      <c r="AK17" s="2">
        <v>0</v>
      </c>
      <c r="AL17" s="4">
        <v>0</v>
      </c>
      <c r="AM17" s="4">
        <v>0</v>
      </c>
      <c r="AN17" s="6">
        <f t="shared" si="6"/>
        <v>0</v>
      </c>
      <c r="AO17" s="4">
        <v>0</v>
      </c>
      <c r="AP17" s="4">
        <v>0</v>
      </c>
      <c r="AQ17" s="6">
        <f t="shared" si="7"/>
        <v>0</v>
      </c>
      <c r="AR17" s="4">
        <v>0</v>
      </c>
      <c r="AS17" s="4">
        <v>0</v>
      </c>
      <c r="AT17" s="6">
        <f t="shared" si="8"/>
        <v>0</v>
      </c>
      <c r="AX17" s="6">
        <f t="shared" si="9"/>
        <v>0</v>
      </c>
      <c r="BA17" s="6">
        <f t="shared" si="10"/>
        <v>0</v>
      </c>
      <c r="BD17" s="6">
        <f t="shared" si="11"/>
        <v>0</v>
      </c>
      <c r="BH17" s="6">
        <f t="shared" si="12"/>
        <v>0</v>
      </c>
      <c r="BK17" s="6">
        <f t="shared" si="13"/>
        <v>0</v>
      </c>
      <c r="BN17" s="6">
        <f t="shared" si="14"/>
        <v>0</v>
      </c>
      <c r="BR17" s="6">
        <f t="shared" si="15"/>
        <v>0</v>
      </c>
      <c r="BU17" s="6">
        <f t="shared" si="16"/>
        <v>0</v>
      </c>
      <c r="BX17" s="6">
        <f t="shared" si="17"/>
        <v>0</v>
      </c>
    </row>
    <row r="18" spans="1:76" x14ac:dyDescent="0.2">
      <c r="A18" t="s">
        <v>267</v>
      </c>
      <c r="B18" t="s">
        <v>268</v>
      </c>
      <c r="C18">
        <v>2004</v>
      </c>
      <c r="D18" s="22">
        <v>17</v>
      </c>
      <c r="E18" t="s">
        <v>269</v>
      </c>
      <c r="F18" t="s">
        <v>266</v>
      </c>
      <c r="G18" s="6">
        <f t="shared" si="0"/>
        <v>0</v>
      </c>
      <c r="H18" s="6">
        <f t="shared" si="1"/>
        <v>0</v>
      </c>
      <c r="I18" s="22" t="str">
        <f t="shared" si="2"/>
        <v>Nein</v>
      </c>
      <c r="J18" s="4">
        <f>MAX(S18,AC18,AM18,AW18,BG18,BQ18)+LARGE((S18,AC18,AM18,AW18,BG18,BQ18),2)+MAX(V18,Y18,AF18,AI18,AP18,AS18,AZ18,BC18,BJ18,BM18,BT18,BW18)+LARGE((V18,Y18,AF18,AI18,AP18,AS18,AZ18,BC18,BJ18,BM18,BT18,BW18),2)</f>
        <v>84.634999999999991</v>
      </c>
      <c r="K18" s="2">
        <f>VLOOKUP(C18,Quali_W[#All],4,0)</f>
        <v>0</v>
      </c>
      <c r="L18" s="4">
        <f>VLOOKUP(C18,Quali_W[#All],5,0)</f>
        <v>32</v>
      </c>
      <c r="M18" s="4">
        <f>VLOOKUP(C18,Quali_W[#All],6,0)</f>
        <v>41.5</v>
      </c>
      <c r="N18" s="4">
        <f>VLOOKUP(C18,Quali_W[#All],7,0)</f>
        <v>29.9</v>
      </c>
      <c r="O18" s="4">
        <f>VLOOKUP(C18,Quali_W[#All],8,0)</f>
        <v>48.7</v>
      </c>
      <c r="P18" s="4">
        <f>VLOOKUP(C18,Quali_W[#All],9,0)</f>
        <v>180.4</v>
      </c>
      <c r="Q18" s="2">
        <v>0</v>
      </c>
      <c r="R18" s="4">
        <v>29.484999999999999</v>
      </c>
      <c r="S18" s="4">
        <v>39.085000000000001</v>
      </c>
      <c r="T18" s="6">
        <v>0</v>
      </c>
      <c r="U18" s="4">
        <v>28.05</v>
      </c>
      <c r="V18" s="4">
        <v>45.55</v>
      </c>
      <c r="W18" s="6">
        <v>0</v>
      </c>
      <c r="X18" s="4">
        <v>0</v>
      </c>
      <c r="Y18" s="4">
        <v>0</v>
      </c>
      <c r="Z18" s="6">
        <v>0</v>
      </c>
      <c r="AA18" s="2">
        <v>0</v>
      </c>
      <c r="AB18" s="4">
        <v>0</v>
      </c>
      <c r="AC18" s="4">
        <v>0</v>
      </c>
      <c r="AD18" s="6">
        <f t="shared" si="3"/>
        <v>0</v>
      </c>
      <c r="AE18" s="4">
        <v>0</v>
      </c>
      <c r="AF18" s="4">
        <v>0</v>
      </c>
      <c r="AG18" s="6">
        <f t="shared" si="4"/>
        <v>0</v>
      </c>
      <c r="AH18" s="4">
        <v>0</v>
      </c>
      <c r="AI18" s="4">
        <v>0</v>
      </c>
      <c r="AJ18" s="6">
        <f t="shared" si="5"/>
        <v>0</v>
      </c>
      <c r="AK18" s="2">
        <v>0</v>
      </c>
      <c r="AL18" s="4">
        <v>0</v>
      </c>
      <c r="AM18" s="4">
        <v>0</v>
      </c>
      <c r="AN18" s="6">
        <f t="shared" si="6"/>
        <v>0</v>
      </c>
      <c r="AO18" s="4">
        <v>0</v>
      </c>
      <c r="AP18" s="4">
        <v>0</v>
      </c>
      <c r="AQ18" s="6">
        <f t="shared" si="7"/>
        <v>0</v>
      </c>
      <c r="AR18" s="4">
        <v>0</v>
      </c>
      <c r="AS18" s="4">
        <v>0</v>
      </c>
      <c r="AT18" s="6">
        <f t="shared" si="8"/>
        <v>0</v>
      </c>
      <c r="AX18" s="6">
        <f t="shared" si="9"/>
        <v>0</v>
      </c>
      <c r="BA18" s="6">
        <f t="shared" si="10"/>
        <v>0</v>
      </c>
      <c r="BD18" s="6">
        <f t="shared" si="11"/>
        <v>0</v>
      </c>
      <c r="BH18" s="6">
        <f t="shared" si="12"/>
        <v>0</v>
      </c>
      <c r="BK18" s="6">
        <f t="shared" si="13"/>
        <v>0</v>
      </c>
      <c r="BN18" s="6">
        <f t="shared" si="14"/>
        <v>0</v>
      </c>
      <c r="BR18" s="6">
        <f t="shared" si="15"/>
        <v>0</v>
      </c>
      <c r="BU18" s="6">
        <f t="shared" si="16"/>
        <v>0</v>
      </c>
      <c r="BX18" s="6">
        <f t="shared" si="17"/>
        <v>0</v>
      </c>
    </row>
    <row r="19" spans="1:76" x14ac:dyDescent="0.2">
      <c r="A19" t="s">
        <v>184</v>
      </c>
      <c r="B19" t="s">
        <v>185</v>
      </c>
      <c r="C19">
        <v>2004</v>
      </c>
      <c r="D19" s="22">
        <v>17</v>
      </c>
      <c r="E19" t="s">
        <v>51</v>
      </c>
      <c r="F19" t="s">
        <v>126</v>
      </c>
      <c r="G19" s="6">
        <f t="shared" si="0"/>
        <v>0</v>
      </c>
      <c r="H19" s="6">
        <f t="shared" si="1"/>
        <v>0</v>
      </c>
      <c r="I19" s="22" t="str">
        <f t="shared" si="2"/>
        <v>Nein</v>
      </c>
      <c r="J19" s="4">
        <f>MAX(S19,AC19,AM19,AW19,BG19,BQ19)+LARGE((S19,AC19,AM19,AW19,BG19,BQ19),2)+MAX(V19,Y19,AF19,AI19,AP19,AS19,AZ19,BC19,BJ19,BM19,BT19,BW19)+LARGE((V19,Y19,AF19,AI19,AP19,AS19,AZ19,BC19,BJ19,BM19,BT19,BW19),2)</f>
        <v>80.63</v>
      </c>
      <c r="K19" s="2">
        <f>VLOOKUP(C19,Quali_W[#All],4,0)</f>
        <v>0</v>
      </c>
      <c r="L19" s="4">
        <f>VLOOKUP(C19,Quali_W[#All],5,0)</f>
        <v>32</v>
      </c>
      <c r="M19" s="4">
        <f>VLOOKUP(C19,Quali_W[#All],6,0)</f>
        <v>41.5</v>
      </c>
      <c r="N19" s="4">
        <f>VLOOKUP(C19,Quali_W[#All],7,0)</f>
        <v>29.9</v>
      </c>
      <c r="O19" s="4">
        <f>VLOOKUP(C19,Quali_W[#All],8,0)</f>
        <v>48.7</v>
      </c>
      <c r="P19" s="4">
        <f>VLOOKUP(C19,Quali_W[#All],9,0)</f>
        <v>180.4</v>
      </c>
      <c r="Q19" s="2">
        <v>0</v>
      </c>
      <c r="R19" s="4">
        <v>27.6</v>
      </c>
      <c r="S19" s="4">
        <v>37.5</v>
      </c>
      <c r="T19" s="6">
        <v>0</v>
      </c>
      <c r="U19" s="4">
        <v>25.63</v>
      </c>
      <c r="V19" s="4">
        <v>43.13</v>
      </c>
      <c r="W19" s="6">
        <v>0</v>
      </c>
      <c r="X19" s="4">
        <v>0</v>
      </c>
      <c r="Y19" s="4">
        <v>0</v>
      </c>
      <c r="Z19" s="6">
        <v>0</v>
      </c>
      <c r="AA19" s="2">
        <v>0</v>
      </c>
      <c r="AB19" s="4">
        <v>0</v>
      </c>
      <c r="AC19" s="4">
        <v>0</v>
      </c>
      <c r="AD19" s="6">
        <f t="shared" si="3"/>
        <v>0</v>
      </c>
      <c r="AE19" s="4">
        <v>0</v>
      </c>
      <c r="AF19" s="4">
        <v>0</v>
      </c>
      <c r="AG19" s="6">
        <f t="shared" si="4"/>
        <v>0</v>
      </c>
      <c r="AH19" s="4">
        <v>0</v>
      </c>
      <c r="AI19" s="4">
        <v>0</v>
      </c>
      <c r="AJ19" s="6">
        <f t="shared" si="5"/>
        <v>0</v>
      </c>
      <c r="AK19" s="2">
        <v>0</v>
      </c>
      <c r="AL19" s="4">
        <v>0</v>
      </c>
      <c r="AM19" s="4">
        <v>0</v>
      </c>
      <c r="AN19" s="6">
        <f t="shared" si="6"/>
        <v>0</v>
      </c>
      <c r="AO19" s="4">
        <v>0</v>
      </c>
      <c r="AP19" s="4">
        <v>0</v>
      </c>
      <c r="AQ19" s="6">
        <f t="shared" si="7"/>
        <v>0</v>
      </c>
      <c r="AR19" s="4">
        <v>0</v>
      </c>
      <c r="AS19" s="4">
        <v>0</v>
      </c>
      <c r="AT19" s="6">
        <f t="shared" si="8"/>
        <v>0</v>
      </c>
      <c r="AX19" s="6">
        <f t="shared" si="9"/>
        <v>0</v>
      </c>
      <c r="BA19" s="6">
        <f t="shared" si="10"/>
        <v>0</v>
      </c>
      <c r="BD19" s="6">
        <f t="shared" si="11"/>
        <v>0</v>
      </c>
      <c r="BH19" s="6">
        <f t="shared" si="12"/>
        <v>0</v>
      </c>
      <c r="BK19" s="6">
        <f t="shared" si="13"/>
        <v>0</v>
      </c>
      <c r="BN19" s="6">
        <f t="shared" si="14"/>
        <v>0</v>
      </c>
      <c r="BR19" s="6">
        <f t="shared" si="15"/>
        <v>0</v>
      </c>
      <c r="BU19" s="6">
        <f t="shared" si="16"/>
        <v>0</v>
      </c>
      <c r="BX19" s="6">
        <f t="shared" si="17"/>
        <v>0</v>
      </c>
    </row>
    <row r="20" spans="1:76" x14ac:dyDescent="0.2">
      <c r="A20" t="s">
        <v>221</v>
      </c>
      <c r="B20" t="s">
        <v>222</v>
      </c>
      <c r="C20">
        <v>2004</v>
      </c>
      <c r="D20" s="22">
        <v>17</v>
      </c>
      <c r="E20" t="s">
        <v>310</v>
      </c>
      <c r="F20" t="s">
        <v>223</v>
      </c>
      <c r="G20" s="6">
        <f t="shared" si="0"/>
        <v>0</v>
      </c>
      <c r="H20" s="6">
        <f t="shared" si="1"/>
        <v>0</v>
      </c>
      <c r="I20" s="22" t="str">
        <f t="shared" si="2"/>
        <v>Nein</v>
      </c>
      <c r="J20" s="4">
        <f>MAX(S20,AC20,AM20,AW20,BG20,BQ20)+LARGE((S20,AC20,AM20,AW20,BG20,BQ20),2)+MAX(V20,Y20,AF20,AI20,AP20,AS20,AZ20,BC20,BJ20,BM20,BT20,BW20)+LARGE((V20,Y20,AF20,AI20,AP20,AS20,AZ20,BC20,BJ20,BM20,BT20,BW20),2)</f>
        <v>77.839999999999989</v>
      </c>
      <c r="K20" s="2">
        <f>VLOOKUP(C20,Quali_W[#All],4,0)</f>
        <v>0</v>
      </c>
      <c r="L20" s="4">
        <f>VLOOKUP(C20,Quali_W[#All],5,0)</f>
        <v>32</v>
      </c>
      <c r="M20" s="4">
        <f>VLOOKUP(C20,Quali_W[#All],6,0)</f>
        <v>41.5</v>
      </c>
      <c r="N20" s="4">
        <f>VLOOKUP(C20,Quali_W[#All],7,0)</f>
        <v>29.9</v>
      </c>
      <c r="O20" s="4">
        <f>VLOOKUP(C20,Quali_W[#All],8,0)</f>
        <v>48.7</v>
      </c>
      <c r="P20" s="4">
        <f>VLOOKUP(C20,Quali_W[#All],9,0)</f>
        <v>180.4</v>
      </c>
      <c r="Q20" s="2">
        <v>0</v>
      </c>
      <c r="R20" s="4">
        <v>27.725000000000001</v>
      </c>
      <c r="S20" s="4">
        <v>33.424999999999997</v>
      </c>
      <c r="T20" s="6">
        <v>0</v>
      </c>
      <c r="U20" s="4">
        <v>26.914999999999999</v>
      </c>
      <c r="V20" s="4">
        <v>44.414999999999992</v>
      </c>
      <c r="W20" s="6">
        <v>0</v>
      </c>
      <c r="X20" s="4">
        <v>0</v>
      </c>
      <c r="Y20" s="4">
        <v>0</v>
      </c>
      <c r="Z20" s="6">
        <v>0</v>
      </c>
      <c r="AA20" s="2">
        <v>0</v>
      </c>
      <c r="AB20" s="4">
        <v>0</v>
      </c>
      <c r="AC20" s="4">
        <v>0</v>
      </c>
      <c r="AD20" s="6">
        <f t="shared" si="3"/>
        <v>0</v>
      </c>
      <c r="AE20" s="4">
        <v>0</v>
      </c>
      <c r="AF20" s="4">
        <v>0</v>
      </c>
      <c r="AG20" s="6">
        <f t="shared" si="4"/>
        <v>0</v>
      </c>
      <c r="AH20" s="4">
        <v>0</v>
      </c>
      <c r="AI20" s="4">
        <v>0</v>
      </c>
      <c r="AJ20" s="6">
        <f t="shared" si="5"/>
        <v>0</v>
      </c>
      <c r="AK20" s="2">
        <v>0</v>
      </c>
      <c r="AL20" s="4">
        <v>0</v>
      </c>
      <c r="AM20" s="4">
        <v>0</v>
      </c>
      <c r="AN20" s="6">
        <f t="shared" si="6"/>
        <v>0</v>
      </c>
      <c r="AO20" s="4">
        <v>0</v>
      </c>
      <c r="AP20" s="4">
        <v>0</v>
      </c>
      <c r="AQ20" s="6">
        <f t="shared" si="7"/>
        <v>0</v>
      </c>
      <c r="AR20" s="4">
        <v>0</v>
      </c>
      <c r="AS20" s="4">
        <v>0</v>
      </c>
      <c r="AT20" s="6">
        <f t="shared" si="8"/>
        <v>0</v>
      </c>
      <c r="AX20" s="6">
        <f t="shared" si="9"/>
        <v>0</v>
      </c>
      <c r="BA20" s="6">
        <f t="shared" si="10"/>
        <v>0</v>
      </c>
      <c r="BD20" s="6">
        <f t="shared" si="11"/>
        <v>0</v>
      </c>
      <c r="BH20" s="6">
        <f t="shared" si="12"/>
        <v>0</v>
      </c>
      <c r="BK20" s="6">
        <f t="shared" si="13"/>
        <v>0</v>
      </c>
      <c r="BN20" s="6">
        <f t="shared" si="14"/>
        <v>0</v>
      </c>
      <c r="BR20" s="6">
        <f t="shared" si="15"/>
        <v>0</v>
      </c>
      <c r="BU20" s="6">
        <f t="shared" si="16"/>
        <v>0</v>
      </c>
      <c r="BX20" s="6">
        <f t="shared" si="17"/>
        <v>0</v>
      </c>
    </row>
    <row r="21" spans="1:76" x14ac:dyDescent="0.2">
      <c r="A21" t="s">
        <v>300</v>
      </c>
      <c r="B21" t="s">
        <v>301</v>
      </c>
      <c r="C21">
        <v>2005</v>
      </c>
      <c r="D21" s="22">
        <v>16</v>
      </c>
      <c r="E21" t="s">
        <v>55</v>
      </c>
      <c r="F21" t="s">
        <v>282</v>
      </c>
      <c r="G21" s="6">
        <f t="shared" si="0"/>
        <v>0</v>
      </c>
      <c r="H21" s="6">
        <f t="shared" si="1"/>
        <v>0</v>
      </c>
      <c r="I21" s="22" t="str">
        <f t="shared" si="2"/>
        <v>Nein</v>
      </c>
      <c r="J21" s="4">
        <f>MAX(S21,AC21,AM21,AW21,BG21,BQ21)+LARGE((S21,AC21,AM21,AW21,BG21,BQ21),2)+MAX(V21,Y21,AF21,AI21,AP21,AS21,AZ21,BC21,BJ21,BM21,BT21,BW21)+LARGE((V21,Y21,AF21,AI21,AP21,AS21,AZ21,BC21,BJ21,BM21,BT21,BW21),2)</f>
        <v>84.91</v>
      </c>
      <c r="K21" s="2">
        <f>VLOOKUP(C21,Quali_W[#All],4,0)</f>
        <v>0</v>
      </c>
      <c r="L21" s="4">
        <f>VLOOKUP(C21,Quali_W[#All],5,0)</f>
        <v>31.6</v>
      </c>
      <c r="M21" s="4">
        <f>VLOOKUP(C21,Quali_W[#All],6,0)</f>
        <v>41.1</v>
      </c>
      <c r="N21" s="4">
        <f>VLOOKUP(C21,Quali_W[#All],7,0)</f>
        <v>29.8</v>
      </c>
      <c r="O21" s="4">
        <f>VLOOKUP(C21,Quali_W[#All],8,0)</f>
        <v>48.2</v>
      </c>
      <c r="P21" s="4">
        <f>VLOOKUP(C21,Quali_W[#All],9,0)</f>
        <v>178.6</v>
      </c>
      <c r="Q21" s="2">
        <v>0</v>
      </c>
      <c r="R21" s="4">
        <v>31.045000000000002</v>
      </c>
      <c r="S21" s="4">
        <v>40.545000000000002</v>
      </c>
      <c r="T21" s="6">
        <v>0</v>
      </c>
      <c r="U21" s="4">
        <v>27.465</v>
      </c>
      <c r="V21" s="4">
        <v>44.365000000000002</v>
      </c>
      <c r="W21" s="6">
        <v>0</v>
      </c>
      <c r="X21" s="4">
        <v>0</v>
      </c>
      <c r="Y21" s="4">
        <v>0</v>
      </c>
      <c r="Z21" s="6">
        <v>0</v>
      </c>
      <c r="AA21" s="2">
        <v>0</v>
      </c>
      <c r="AB21" s="4">
        <v>0</v>
      </c>
      <c r="AC21" s="4">
        <v>0</v>
      </c>
      <c r="AD21" s="6">
        <f t="shared" si="3"/>
        <v>0</v>
      </c>
      <c r="AE21" s="4">
        <v>0</v>
      </c>
      <c r="AF21" s="4">
        <v>0</v>
      </c>
      <c r="AG21" s="6">
        <f t="shared" si="4"/>
        <v>0</v>
      </c>
      <c r="AH21" s="4">
        <v>0</v>
      </c>
      <c r="AI21" s="4">
        <v>0</v>
      </c>
      <c r="AJ21" s="6">
        <f t="shared" si="5"/>
        <v>0</v>
      </c>
      <c r="AK21" s="2">
        <v>0</v>
      </c>
      <c r="AL21" s="4">
        <v>0</v>
      </c>
      <c r="AM21" s="4">
        <v>0</v>
      </c>
      <c r="AN21" s="6">
        <f t="shared" si="6"/>
        <v>0</v>
      </c>
      <c r="AO21" s="4">
        <v>0</v>
      </c>
      <c r="AP21" s="4">
        <v>0</v>
      </c>
      <c r="AQ21" s="6">
        <f t="shared" si="7"/>
        <v>0</v>
      </c>
      <c r="AR21" s="4">
        <v>0</v>
      </c>
      <c r="AS21" s="4">
        <v>0</v>
      </c>
      <c r="AT21" s="6">
        <f t="shared" si="8"/>
        <v>0</v>
      </c>
      <c r="AX21" s="6">
        <f t="shared" si="9"/>
        <v>0</v>
      </c>
      <c r="BA21" s="6">
        <f t="shared" si="10"/>
        <v>0</v>
      </c>
      <c r="BD21" s="6">
        <f t="shared" si="11"/>
        <v>0</v>
      </c>
      <c r="BH21" s="6">
        <f t="shared" si="12"/>
        <v>0</v>
      </c>
      <c r="BK21" s="6">
        <f t="shared" si="13"/>
        <v>0</v>
      </c>
      <c r="BN21" s="6">
        <f t="shared" si="14"/>
        <v>0</v>
      </c>
      <c r="BR21" s="6">
        <f t="shared" si="15"/>
        <v>0</v>
      </c>
      <c r="BU21" s="6">
        <f t="shared" si="16"/>
        <v>0</v>
      </c>
      <c r="BX21" s="6">
        <f t="shared" si="17"/>
        <v>0</v>
      </c>
    </row>
    <row r="22" spans="1:76" x14ac:dyDescent="0.2">
      <c r="A22" t="s">
        <v>113</v>
      </c>
      <c r="B22" t="s">
        <v>44</v>
      </c>
      <c r="C22">
        <v>2005</v>
      </c>
      <c r="D22" s="22">
        <v>16</v>
      </c>
      <c r="E22" t="s">
        <v>308</v>
      </c>
      <c r="F22" t="s">
        <v>134</v>
      </c>
      <c r="G22" s="6">
        <f t="shared" si="0"/>
        <v>0</v>
      </c>
      <c r="H22" s="6">
        <f t="shared" si="1"/>
        <v>0</v>
      </c>
      <c r="I22" s="22" t="str">
        <f t="shared" si="2"/>
        <v>Nein</v>
      </c>
      <c r="J22" s="4">
        <f>MAX(S22,AC22,AM22,AW22,BG22,BQ22)+LARGE((S22,AC22,AM22,AW22,BG22,BQ22),2)+MAX(V22,Y22,AF22,AI22,AP22,AS22,AZ22,BC22,BJ22,BM22,BT22,BW22)+LARGE((V22,Y22,AF22,AI22,AP22,AS22,AZ22,BC22,BJ22,BM22,BT22,BW22),2)</f>
        <v>113.86</v>
      </c>
      <c r="K22" s="2">
        <f>VLOOKUP(C22,Quali_W[#All],4,0)</f>
        <v>0</v>
      </c>
      <c r="L22" s="4">
        <f>VLOOKUP(C22,Quali_W[#All],5,0)</f>
        <v>31.6</v>
      </c>
      <c r="M22" s="4">
        <f>VLOOKUP(C22,Quali_W[#All],6,0)</f>
        <v>41.1</v>
      </c>
      <c r="N22" s="4">
        <f>VLOOKUP(C22,Quali_W[#All],7,0)</f>
        <v>29.8</v>
      </c>
      <c r="O22" s="4">
        <f>VLOOKUP(C22,Quali_W[#All],8,0)</f>
        <v>48.2</v>
      </c>
      <c r="P22" s="4">
        <f>VLOOKUP(C22,Quali_W[#All],9,0)</f>
        <v>178.6</v>
      </c>
      <c r="Q22" s="2">
        <v>0</v>
      </c>
      <c r="R22" s="4">
        <v>30.65</v>
      </c>
      <c r="S22" s="4">
        <v>40.049999999999997</v>
      </c>
      <c r="T22" s="6">
        <v>0</v>
      </c>
      <c r="U22" s="4">
        <v>29.164999999999999</v>
      </c>
      <c r="V22" s="4">
        <v>46.164999999999999</v>
      </c>
      <c r="W22" s="6">
        <v>0</v>
      </c>
      <c r="X22" s="4">
        <v>17.344999999999999</v>
      </c>
      <c r="Y22" s="4">
        <v>27.645</v>
      </c>
      <c r="Z22" s="6">
        <v>0</v>
      </c>
      <c r="AA22" s="2">
        <v>0</v>
      </c>
      <c r="AB22" s="4">
        <v>0</v>
      </c>
      <c r="AC22" s="4">
        <v>0</v>
      </c>
      <c r="AD22" s="6">
        <f t="shared" si="3"/>
        <v>0</v>
      </c>
      <c r="AE22" s="4">
        <v>0</v>
      </c>
      <c r="AF22" s="4">
        <v>0</v>
      </c>
      <c r="AG22" s="6">
        <f t="shared" si="4"/>
        <v>0</v>
      </c>
      <c r="AH22" s="4">
        <v>0</v>
      </c>
      <c r="AI22" s="4">
        <v>0</v>
      </c>
      <c r="AJ22" s="6">
        <f t="shared" si="5"/>
        <v>0</v>
      </c>
      <c r="AK22" s="2">
        <v>0</v>
      </c>
      <c r="AL22" s="4">
        <v>0</v>
      </c>
      <c r="AM22" s="4">
        <v>0</v>
      </c>
      <c r="AN22" s="6">
        <f t="shared" si="6"/>
        <v>0</v>
      </c>
      <c r="AO22" s="4">
        <v>0</v>
      </c>
      <c r="AP22" s="4">
        <v>0</v>
      </c>
      <c r="AQ22" s="6">
        <f t="shared" si="7"/>
        <v>0</v>
      </c>
      <c r="AR22" s="4">
        <v>0</v>
      </c>
      <c r="AS22" s="4">
        <v>0</v>
      </c>
      <c r="AT22" s="6">
        <f t="shared" si="8"/>
        <v>0</v>
      </c>
      <c r="AX22" s="6">
        <f t="shared" si="9"/>
        <v>0</v>
      </c>
      <c r="BA22" s="6">
        <f t="shared" si="10"/>
        <v>0</v>
      </c>
      <c r="BD22" s="6">
        <f t="shared" si="11"/>
        <v>0</v>
      </c>
      <c r="BH22" s="6">
        <f t="shared" si="12"/>
        <v>0</v>
      </c>
      <c r="BK22" s="6">
        <f t="shared" si="13"/>
        <v>0</v>
      </c>
      <c r="BN22" s="6">
        <f t="shared" si="14"/>
        <v>0</v>
      </c>
      <c r="BR22" s="6">
        <f t="shared" si="15"/>
        <v>0</v>
      </c>
      <c r="BU22" s="6">
        <f t="shared" si="16"/>
        <v>0</v>
      </c>
      <c r="BX22" s="6">
        <f t="shared" si="17"/>
        <v>0</v>
      </c>
    </row>
    <row r="23" spans="1:76" x14ac:dyDescent="0.2">
      <c r="A23" t="s">
        <v>189</v>
      </c>
      <c r="B23" t="s">
        <v>190</v>
      </c>
      <c r="C23">
        <v>2005</v>
      </c>
      <c r="D23" s="22">
        <v>16</v>
      </c>
      <c r="E23" t="s">
        <v>37</v>
      </c>
      <c r="F23" t="s">
        <v>130</v>
      </c>
      <c r="G23" s="6">
        <f t="shared" si="0"/>
        <v>0</v>
      </c>
      <c r="H23" s="6">
        <f t="shared" si="1"/>
        <v>0</v>
      </c>
      <c r="I23" s="22" t="str">
        <f t="shared" si="2"/>
        <v>Nein</v>
      </c>
      <c r="J23" s="4">
        <f>MAX(S23,AC23,AM23,AW23,BG23,BQ23)+LARGE((S23,AC23,AM23,AW23,BG23,BQ23),2)+MAX(V23,Y23,AF23,AI23,AP23,AS23,AZ23,BC23,BJ23,BM23,BT23,BW23)+LARGE((V23,Y23,AF23,AI23,AP23,AS23,AZ23,BC23,BJ23,BM23,BT23,BW23),2)</f>
        <v>84.444999999999993</v>
      </c>
      <c r="K23" s="2">
        <f>VLOOKUP(C23,Quali_W[#All],4,0)</f>
        <v>0</v>
      </c>
      <c r="L23" s="4">
        <f>VLOOKUP(C23,Quali_W[#All],5,0)</f>
        <v>31.6</v>
      </c>
      <c r="M23" s="4">
        <f>VLOOKUP(C23,Quali_W[#All],6,0)</f>
        <v>41.1</v>
      </c>
      <c r="N23" s="4">
        <f>VLOOKUP(C23,Quali_W[#All],7,0)</f>
        <v>29.8</v>
      </c>
      <c r="O23" s="4">
        <f>VLOOKUP(C23,Quali_W[#All],8,0)</f>
        <v>48.2</v>
      </c>
      <c r="P23" s="4">
        <f>VLOOKUP(C23,Quali_W[#All],9,0)</f>
        <v>178.6</v>
      </c>
      <c r="Q23" s="2">
        <v>0</v>
      </c>
      <c r="R23" s="4">
        <v>29.5</v>
      </c>
      <c r="S23" s="4">
        <v>39.1</v>
      </c>
      <c r="T23" s="6">
        <v>0</v>
      </c>
      <c r="U23" s="4">
        <v>27.344999999999999</v>
      </c>
      <c r="V23" s="4">
        <v>45.344999999999999</v>
      </c>
      <c r="W23" s="6">
        <v>0</v>
      </c>
      <c r="X23" s="4">
        <v>0</v>
      </c>
      <c r="Y23" s="4">
        <v>0</v>
      </c>
      <c r="Z23" s="6">
        <v>0</v>
      </c>
      <c r="AA23" s="2">
        <v>0</v>
      </c>
      <c r="AB23" s="4">
        <v>0</v>
      </c>
      <c r="AC23" s="4">
        <v>0</v>
      </c>
      <c r="AD23" s="6">
        <f t="shared" si="3"/>
        <v>0</v>
      </c>
      <c r="AE23" s="4">
        <v>0</v>
      </c>
      <c r="AF23" s="4">
        <v>0</v>
      </c>
      <c r="AG23" s="6">
        <f t="shared" si="4"/>
        <v>0</v>
      </c>
      <c r="AH23" s="4">
        <v>0</v>
      </c>
      <c r="AI23" s="4">
        <v>0</v>
      </c>
      <c r="AJ23" s="6">
        <f t="shared" si="5"/>
        <v>0</v>
      </c>
      <c r="AK23" s="2">
        <v>0</v>
      </c>
      <c r="AL23" s="4">
        <v>0</v>
      </c>
      <c r="AM23" s="4">
        <v>0</v>
      </c>
      <c r="AN23" s="6">
        <f t="shared" si="6"/>
        <v>0</v>
      </c>
      <c r="AO23" s="4">
        <v>0</v>
      </c>
      <c r="AP23" s="4">
        <v>0</v>
      </c>
      <c r="AQ23" s="6">
        <f t="shared" si="7"/>
        <v>0</v>
      </c>
      <c r="AR23" s="4">
        <v>0</v>
      </c>
      <c r="AS23" s="4">
        <v>0</v>
      </c>
      <c r="AT23" s="6">
        <f t="shared" si="8"/>
        <v>0</v>
      </c>
      <c r="AX23" s="6">
        <f t="shared" si="9"/>
        <v>0</v>
      </c>
      <c r="BA23" s="6">
        <f t="shared" si="10"/>
        <v>0</v>
      </c>
      <c r="BD23" s="6">
        <f t="shared" si="11"/>
        <v>0</v>
      </c>
      <c r="BH23" s="6">
        <f t="shared" si="12"/>
        <v>0</v>
      </c>
      <c r="BK23" s="6">
        <f t="shared" si="13"/>
        <v>0</v>
      </c>
      <c r="BN23" s="6">
        <f t="shared" si="14"/>
        <v>0</v>
      </c>
      <c r="BR23" s="6">
        <f t="shared" si="15"/>
        <v>0</v>
      </c>
      <c r="BU23" s="6">
        <f t="shared" si="16"/>
        <v>0</v>
      </c>
      <c r="BX23" s="6">
        <f t="shared" si="17"/>
        <v>0</v>
      </c>
    </row>
    <row r="24" spans="1:76" x14ac:dyDescent="0.2">
      <c r="A24" t="s">
        <v>47</v>
      </c>
      <c r="B24" t="s">
        <v>48</v>
      </c>
      <c r="C24">
        <v>2005</v>
      </c>
      <c r="D24" s="22">
        <v>16</v>
      </c>
      <c r="E24" t="s">
        <v>57</v>
      </c>
      <c r="F24" t="s">
        <v>138</v>
      </c>
      <c r="G24" s="6">
        <f t="shared" si="0"/>
        <v>0</v>
      </c>
      <c r="H24" s="6">
        <f t="shared" si="1"/>
        <v>0</v>
      </c>
      <c r="I24" s="22" t="str">
        <f t="shared" si="2"/>
        <v>Nein</v>
      </c>
      <c r="J24" s="4">
        <f>MAX(S24,AC24,AM24,AW24,BG24,BQ24)+LARGE((S24,AC24,AM24,AW24,BG24,BQ24),2)+MAX(V24,Y24,AF24,AI24,AP24,AS24,AZ24,BC24,BJ24,BM24,BT24,BW24)+LARGE((V24,Y24,AF24,AI24,AP24,AS24,AZ24,BC24,BJ24,BM24,BT24,BW24),2)</f>
        <v>83.759999999999991</v>
      </c>
      <c r="K24" s="2">
        <f>VLOOKUP(C24,Quali_W[#All],4,0)</f>
        <v>0</v>
      </c>
      <c r="L24" s="4">
        <f>VLOOKUP(C24,Quali_W[#All],5,0)</f>
        <v>31.6</v>
      </c>
      <c r="M24" s="4">
        <f>VLOOKUP(C24,Quali_W[#All],6,0)</f>
        <v>41.1</v>
      </c>
      <c r="N24" s="4">
        <f>VLOOKUP(C24,Quali_W[#All],7,0)</f>
        <v>29.8</v>
      </c>
      <c r="O24" s="4">
        <f>VLOOKUP(C24,Quali_W[#All],8,0)</f>
        <v>48.2</v>
      </c>
      <c r="P24" s="4">
        <f>VLOOKUP(C24,Quali_W[#All],9,0)</f>
        <v>178.6</v>
      </c>
      <c r="Q24" s="2">
        <v>0</v>
      </c>
      <c r="R24" s="4">
        <v>30.55</v>
      </c>
      <c r="S24" s="4">
        <v>39.950000000000003</v>
      </c>
      <c r="T24" s="6">
        <v>0</v>
      </c>
      <c r="U24" s="4">
        <v>27.91</v>
      </c>
      <c r="V24" s="4">
        <v>43.809999999999995</v>
      </c>
      <c r="W24" s="6">
        <v>0</v>
      </c>
      <c r="X24" s="4">
        <v>0</v>
      </c>
      <c r="Y24" s="4">
        <v>0</v>
      </c>
      <c r="Z24" s="6">
        <v>0</v>
      </c>
      <c r="AA24" s="2">
        <v>0</v>
      </c>
      <c r="AB24" s="4">
        <v>0</v>
      </c>
      <c r="AC24" s="4">
        <v>0</v>
      </c>
      <c r="AD24" s="6">
        <f t="shared" si="3"/>
        <v>0</v>
      </c>
      <c r="AE24" s="4">
        <v>0</v>
      </c>
      <c r="AF24" s="4">
        <v>0</v>
      </c>
      <c r="AG24" s="6">
        <f t="shared" si="4"/>
        <v>0</v>
      </c>
      <c r="AH24" s="4">
        <v>0</v>
      </c>
      <c r="AI24" s="4">
        <v>0</v>
      </c>
      <c r="AJ24" s="6">
        <f t="shared" si="5"/>
        <v>0</v>
      </c>
      <c r="AK24" s="2">
        <v>0</v>
      </c>
      <c r="AL24" s="4">
        <v>0</v>
      </c>
      <c r="AM24" s="4">
        <v>0</v>
      </c>
      <c r="AN24" s="6">
        <f t="shared" si="6"/>
        <v>0</v>
      </c>
      <c r="AO24" s="4">
        <v>0</v>
      </c>
      <c r="AP24" s="4">
        <v>0</v>
      </c>
      <c r="AQ24" s="6">
        <f t="shared" si="7"/>
        <v>0</v>
      </c>
      <c r="AR24" s="4">
        <v>0</v>
      </c>
      <c r="AS24" s="4">
        <v>0</v>
      </c>
      <c r="AT24" s="6">
        <f t="shared" si="8"/>
        <v>0</v>
      </c>
      <c r="AX24" s="6">
        <f t="shared" si="9"/>
        <v>0</v>
      </c>
      <c r="BA24" s="6">
        <f t="shared" si="10"/>
        <v>0</v>
      </c>
      <c r="BD24" s="6">
        <f t="shared" si="11"/>
        <v>0</v>
      </c>
      <c r="BH24" s="6">
        <f t="shared" si="12"/>
        <v>0</v>
      </c>
      <c r="BK24" s="6">
        <f t="shared" si="13"/>
        <v>0</v>
      </c>
      <c r="BN24" s="6">
        <f t="shared" si="14"/>
        <v>0</v>
      </c>
      <c r="BR24" s="6">
        <f t="shared" si="15"/>
        <v>0</v>
      </c>
      <c r="BU24" s="6">
        <f t="shared" si="16"/>
        <v>0</v>
      </c>
      <c r="BX24" s="6">
        <f t="shared" si="17"/>
        <v>0</v>
      </c>
    </row>
    <row r="25" spans="1:76" x14ac:dyDescent="0.2">
      <c r="A25" t="s">
        <v>198</v>
      </c>
      <c r="B25" t="s">
        <v>199</v>
      </c>
      <c r="C25">
        <v>2005</v>
      </c>
      <c r="D25" s="22">
        <v>16</v>
      </c>
      <c r="E25" t="s">
        <v>56</v>
      </c>
      <c r="F25" t="s">
        <v>136</v>
      </c>
      <c r="G25" s="6">
        <f t="shared" si="0"/>
        <v>0</v>
      </c>
      <c r="H25" s="6">
        <f t="shared" si="1"/>
        <v>0</v>
      </c>
      <c r="I25" s="22" t="str">
        <f t="shared" si="2"/>
        <v>Nein</v>
      </c>
      <c r="J25" s="4">
        <f>MAX(S25,AC25,AM25,AW25,BG25,BQ25)+LARGE((S25,AC25,AM25,AW25,BG25,BQ25),2)+MAX(V25,Y25,AF25,AI25,AP25,AS25,AZ25,BC25,BJ25,BM25,BT25,BW25)+LARGE((V25,Y25,AF25,AI25,AP25,AS25,AZ25,BC25,BJ25,BM25,BT25,BW25),2)</f>
        <v>80.175000000000011</v>
      </c>
      <c r="K25" s="2">
        <f>VLOOKUP(C25,Quali_W[#All],4,0)</f>
        <v>0</v>
      </c>
      <c r="L25" s="4">
        <f>VLOOKUP(C25,Quali_W[#All],5,0)</f>
        <v>31.6</v>
      </c>
      <c r="M25" s="4">
        <f>VLOOKUP(C25,Quali_W[#All],6,0)</f>
        <v>41.1</v>
      </c>
      <c r="N25" s="4">
        <f>VLOOKUP(C25,Quali_W[#All],7,0)</f>
        <v>29.8</v>
      </c>
      <c r="O25" s="4">
        <f>VLOOKUP(C25,Quali_W[#All],8,0)</f>
        <v>48.2</v>
      </c>
      <c r="P25" s="4">
        <f>VLOOKUP(C25,Quali_W[#All],9,0)</f>
        <v>178.6</v>
      </c>
      <c r="Q25" s="2">
        <v>0</v>
      </c>
      <c r="R25" s="4">
        <v>26.78</v>
      </c>
      <c r="S25" s="4">
        <v>35.980000000000004</v>
      </c>
      <c r="T25" s="6">
        <v>0</v>
      </c>
      <c r="U25" s="4">
        <v>26.994999999999997</v>
      </c>
      <c r="V25" s="4">
        <v>44.195</v>
      </c>
      <c r="W25" s="6">
        <v>0</v>
      </c>
      <c r="X25" s="4">
        <v>0</v>
      </c>
      <c r="Y25" s="4">
        <v>0</v>
      </c>
      <c r="Z25" s="6">
        <v>0</v>
      </c>
      <c r="AA25" s="2">
        <v>0</v>
      </c>
      <c r="AB25" s="4">
        <v>0</v>
      </c>
      <c r="AC25" s="4">
        <v>0</v>
      </c>
      <c r="AD25" s="6">
        <f t="shared" si="3"/>
        <v>0</v>
      </c>
      <c r="AE25" s="4">
        <v>0</v>
      </c>
      <c r="AF25" s="4">
        <v>0</v>
      </c>
      <c r="AG25" s="6">
        <f t="shared" si="4"/>
        <v>0</v>
      </c>
      <c r="AH25" s="4">
        <v>0</v>
      </c>
      <c r="AI25" s="4">
        <v>0</v>
      </c>
      <c r="AJ25" s="6">
        <f t="shared" si="5"/>
        <v>0</v>
      </c>
      <c r="AK25" s="2">
        <v>0</v>
      </c>
      <c r="AL25" s="4">
        <v>0</v>
      </c>
      <c r="AM25" s="4">
        <v>0</v>
      </c>
      <c r="AN25" s="6">
        <f t="shared" si="6"/>
        <v>0</v>
      </c>
      <c r="AO25" s="4">
        <v>0</v>
      </c>
      <c r="AP25" s="4">
        <v>0</v>
      </c>
      <c r="AQ25" s="6">
        <f t="shared" si="7"/>
        <v>0</v>
      </c>
      <c r="AR25" s="4">
        <v>0</v>
      </c>
      <c r="AS25" s="4">
        <v>0</v>
      </c>
      <c r="AT25" s="6">
        <f t="shared" si="8"/>
        <v>0</v>
      </c>
      <c r="AX25" s="6">
        <f t="shared" si="9"/>
        <v>0</v>
      </c>
      <c r="BA25" s="6">
        <f t="shared" si="10"/>
        <v>0</v>
      </c>
      <c r="BD25" s="6">
        <f t="shared" si="11"/>
        <v>0</v>
      </c>
      <c r="BH25" s="6">
        <f t="shared" si="12"/>
        <v>0</v>
      </c>
      <c r="BK25" s="6">
        <f t="shared" si="13"/>
        <v>0</v>
      </c>
      <c r="BN25" s="6">
        <f t="shared" si="14"/>
        <v>0</v>
      </c>
      <c r="BR25" s="6">
        <f t="shared" si="15"/>
        <v>0</v>
      </c>
      <c r="BU25" s="6">
        <f t="shared" si="16"/>
        <v>0</v>
      </c>
      <c r="BX25" s="6">
        <f t="shared" si="17"/>
        <v>0</v>
      </c>
    </row>
    <row r="26" spans="1:76" x14ac:dyDescent="0.2">
      <c r="A26" t="s">
        <v>219</v>
      </c>
      <c r="B26" t="s">
        <v>220</v>
      </c>
      <c r="C26">
        <v>2005</v>
      </c>
      <c r="D26" s="22">
        <v>16</v>
      </c>
      <c r="E26" t="s">
        <v>308</v>
      </c>
      <c r="F26" t="s">
        <v>218</v>
      </c>
      <c r="G26" s="6">
        <f t="shared" si="0"/>
        <v>0</v>
      </c>
      <c r="H26" s="6">
        <f t="shared" si="1"/>
        <v>0</v>
      </c>
      <c r="I26" s="22" t="str">
        <f t="shared" si="2"/>
        <v>Nein</v>
      </c>
      <c r="J26" s="4">
        <f>MAX(S26,AC26,AM26,AW26,BG26,BQ26)+LARGE((S26,AC26,AM26,AW26,BG26,BQ26),2)+MAX(V26,Y26,AF26,AI26,AP26,AS26,AZ26,BC26,BJ26,BM26,BT26,BW26)+LARGE((V26,Y26,AF26,AI26,AP26,AS26,AZ26,BC26,BJ26,BM26,BT26,BW26),2)</f>
        <v>76.099999999999994</v>
      </c>
      <c r="K26" s="2">
        <f>VLOOKUP(C26,Quali_W[#All],4,0)</f>
        <v>0</v>
      </c>
      <c r="L26" s="4">
        <f>VLOOKUP(C26,Quali_W[#All],5,0)</f>
        <v>31.6</v>
      </c>
      <c r="M26" s="4">
        <f>VLOOKUP(C26,Quali_W[#All],6,0)</f>
        <v>41.1</v>
      </c>
      <c r="N26" s="4">
        <f>VLOOKUP(C26,Quali_W[#All],7,0)</f>
        <v>29.8</v>
      </c>
      <c r="O26" s="4">
        <f>VLOOKUP(C26,Quali_W[#All],8,0)</f>
        <v>48.2</v>
      </c>
      <c r="P26" s="4">
        <f>VLOOKUP(C26,Quali_W[#All],9,0)</f>
        <v>178.6</v>
      </c>
      <c r="Q26" s="2">
        <v>0</v>
      </c>
      <c r="R26" s="4">
        <v>27.075000000000003</v>
      </c>
      <c r="S26" s="4">
        <v>36.475000000000001</v>
      </c>
      <c r="T26" s="6">
        <v>0</v>
      </c>
      <c r="U26" s="4">
        <v>25.024999999999999</v>
      </c>
      <c r="V26" s="4">
        <v>39.625</v>
      </c>
      <c r="W26" s="6">
        <v>0</v>
      </c>
      <c r="X26" s="4">
        <v>0</v>
      </c>
      <c r="Y26" s="4">
        <v>0</v>
      </c>
      <c r="Z26" s="6">
        <v>0</v>
      </c>
      <c r="AA26" s="2">
        <v>0</v>
      </c>
      <c r="AB26" s="4">
        <v>0</v>
      </c>
      <c r="AC26" s="4">
        <v>0</v>
      </c>
      <c r="AD26" s="6">
        <f t="shared" si="3"/>
        <v>0</v>
      </c>
      <c r="AE26" s="4">
        <v>0</v>
      </c>
      <c r="AF26" s="4">
        <v>0</v>
      </c>
      <c r="AG26" s="6">
        <f t="shared" si="4"/>
        <v>0</v>
      </c>
      <c r="AH26" s="4">
        <v>0</v>
      </c>
      <c r="AI26" s="4">
        <v>0</v>
      </c>
      <c r="AJ26" s="6">
        <f t="shared" si="5"/>
        <v>0</v>
      </c>
      <c r="AK26" s="2">
        <v>0</v>
      </c>
      <c r="AL26" s="4">
        <v>0</v>
      </c>
      <c r="AM26" s="4">
        <v>0</v>
      </c>
      <c r="AN26" s="6">
        <f t="shared" si="6"/>
        <v>0</v>
      </c>
      <c r="AO26" s="4">
        <v>0</v>
      </c>
      <c r="AP26" s="4">
        <v>0</v>
      </c>
      <c r="AQ26" s="6">
        <f t="shared" si="7"/>
        <v>0</v>
      </c>
      <c r="AR26" s="4">
        <v>0</v>
      </c>
      <c r="AS26" s="4">
        <v>0</v>
      </c>
      <c r="AT26" s="6">
        <f t="shared" si="8"/>
        <v>0</v>
      </c>
      <c r="AX26" s="6">
        <f t="shared" si="9"/>
        <v>0</v>
      </c>
      <c r="BA26" s="6">
        <f t="shared" si="10"/>
        <v>0</v>
      </c>
      <c r="BD26" s="6">
        <f t="shared" si="11"/>
        <v>0</v>
      </c>
      <c r="BH26" s="6">
        <f t="shared" si="12"/>
        <v>0</v>
      </c>
      <c r="BK26" s="6">
        <f t="shared" si="13"/>
        <v>0</v>
      </c>
      <c r="BN26" s="6">
        <f t="shared" si="14"/>
        <v>0</v>
      </c>
      <c r="BR26" s="6">
        <f t="shared" si="15"/>
        <v>0</v>
      </c>
      <c r="BU26" s="6">
        <f t="shared" si="16"/>
        <v>0</v>
      </c>
      <c r="BX26" s="6">
        <f t="shared" si="17"/>
        <v>0</v>
      </c>
    </row>
    <row r="27" spans="1:76" x14ac:dyDescent="0.2">
      <c r="A27" t="s">
        <v>296</v>
      </c>
      <c r="B27" t="s">
        <v>297</v>
      </c>
      <c r="C27">
        <v>2005</v>
      </c>
      <c r="D27" s="22">
        <v>16</v>
      </c>
      <c r="E27" t="s">
        <v>242</v>
      </c>
      <c r="F27" t="s">
        <v>279</v>
      </c>
      <c r="G27" s="6">
        <f t="shared" si="0"/>
        <v>0</v>
      </c>
      <c r="H27" s="6">
        <f t="shared" si="1"/>
        <v>0</v>
      </c>
      <c r="I27" s="22" t="str">
        <f t="shared" si="2"/>
        <v>Nein</v>
      </c>
      <c r="J27" s="4">
        <f>MAX(S27,AC27,AM27,AW27,BG27,BQ27)+LARGE((S27,AC27,AM27,AW27,BG27,BQ27),2)+MAX(V27,Y27,AF27,AI27,AP27,AS27,AZ27,BC27,BJ27,BM27,BT27,BW27)+LARGE((V27,Y27,AF27,AI27,AP27,AS27,AZ27,BC27,BJ27,BM27,BT27,BW27),2)</f>
        <v>75.10499999999999</v>
      </c>
      <c r="K27" s="2">
        <f>VLOOKUP(C27,Quali_W[#All],4,0)</f>
        <v>0</v>
      </c>
      <c r="L27" s="4">
        <f>VLOOKUP(C27,Quali_W[#All],5,0)</f>
        <v>31.6</v>
      </c>
      <c r="M27" s="4">
        <f>VLOOKUP(C27,Quali_W[#All],6,0)</f>
        <v>41.1</v>
      </c>
      <c r="N27" s="4">
        <f>VLOOKUP(C27,Quali_W[#All],7,0)</f>
        <v>29.8</v>
      </c>
      <c r="O27" s="4">
        <f>VLOOKUP(C27,Quali_W[#All],8,0)</f>
        <v>48.2</v>
      </c>
      <c r="P27" s="4">
        <f>VLOOKUP(C27,Quali_W[#All],9,0)</f>
        <v>178.6</v>
      </c>
      <c r="Q27" s="2">
        <v>0</v>
      </c>
      <c r="R27" s="4">
        <v>25.594999999999999</v>
      </c>
      <c r="S27" s="4">
        <v>35.195</v>
      </c>
      <c r="T27" s="6">
        <v>0</v>
      </c>
      <c r="U27" s="4">
        <v>24.41</v>
      </c>
      <c r="V27" s="4">
        <v>39.909999999999997</v>
      </c>
      <c r="W27" s="6">
        <v>0</v>
      </c>
      <c r="X27" s="4">
        <v>0</v>
      </c>
      <c r="Y27" s="4">
        <v>0</v>
      </c>
      <c r="Z27" s="6">
        <v>0</v>
      </c>
      <c r="AA27" s="2">
        <v>0</v>
      </c>
      <c r="AB27" s="4">
        <v>0</v>
      </c>
      <c r="AC27" s="4">
        <v>0</v>
      </c>
      <c r="AD27" s="6">
        <f t="shared" si="3"/>
        <v>0</v>
      </c>
      <c r="AE27" s="4">
        <v>0</v>
      </c>
      <c r="AF27" s="4">
        <v>0</v>
      </c>
      <c r="AG27" s="6">
        <f t="shared" si="4"/>
        <v>0</v>
      </c>
      <c r="AH27" s="4">
        <v>0</v>
      </c>
      <c r="AI27" s="4">
        <v>0</v>
      </c>
      <c r="AJ27" s="6">
        <f t="shared" si="5"/>
        <v>0</v>
      </c>
      <c r="AK27" s="2">
        <v>0</v>
      </c>
      <c r="AL27" s="4">
        <v>0</v>
      </c>
      <c r="AM27" s="4">
        <v>0</v>
      </c>
      <c r="AN27" s="6">
        <f t="shared" si="6"/>
        <v>0</v>
      </c>
      <c r="AO27" s="4">
        <v>0</v>
      </c>
      <c r="AP27" s="4">
        <v>0</v>
      </c>
      <c r="AQ27" s="6">
        <f t="shared" si="7"/>
        <v>0</v>
      </c>
      <c r="AR27" s="4">
        <v>0</v>
      </c>
      <c r="AS27" s="4">
        <v>0</v>
      </c>
      <c r="AT27" s="6">
        <f t="shared" si="8"/>
        <v>0</v>
      </c>
      <c r="AX27" s="6">
        <f t="shared" si="9"/>
        <v>0</v>
      </c>
      <c r="BA27" s="6">
        <f t="shared" si="10"/>
        <v>0</v>
      </c>
      <c r="BD27" s="6">
        <f t="shared" si="11"/>
        <v>0</v>
      </c>
      <c r="BH27" s="6">
        <f t="shared" si="12"/>
        <v>0</v>
      </c>
      <c r="BK27" s="6">
        <f t="shared" si="13"/>
        <v>0</v>
      </c>
      <c r="BN27" s="6">
        <f t="shared" si="14"/>
        <v>0</v>
      </c>
      <c r="BR27" s="6">
        <f t="shared" si="15"/>
        <v>0</v>
      </c>
      <c r="BU27" s="6">
        <f t="shared" si="16"/>
        <v>0</v>
      </c>
      <c r="BX27" s="6">
        <f t="shared" si="17"/>
        <v>0</v>
      </c>
    </row>
    <row r="28" spans="1:76" x14ac:dyDescent="0.2">
      <c r="A28" t="s">
        <v>196</v>
      </c>
      <c r="B28" t="s">
        <v>197</v>
      </c>
      <c r="C28">
        <v>2005</v>
      </c>
      <c r="D28" s="22">
        <v>16</v>
      </c>
      <c r="E28" t="s">
        <v>170</v>
      </c>
      <c r="F28" t="s">
        <v>135</v>
      </c>
      <c r="G28" s="6">
        <f t="shared" si="0"/>
        <v>0</v>
      </c>
      <c r="H28" s="6">
        <f t="shared" si="1"/>
        <v>0</v>
      </c>
      <c r="I28" s="22" t="str">
        <f t="shared" si="2"/>
        <v>Nein</v>
      </c>
      <c r="J28" s="4">
        <f>MAX(S28,AC28,AM28,AW28,BG28,BQ28)+LARGE((S28,AC28,AM28,AW28,BG28,BQ28),2)+MAX(V28,Y28,AF28,AI28,AP28,AS28,AZ28,BC28,BJ28,BM28,BT28,BW28)+LARGE((V28,Y28,AF28,AI28,AP28,AS28,AZ28,BC28,BJ28,BM28,BT28,BW28),2)</f>
        <v>70.09</v>
      </c>
      <c r="K28" s="2">
        <f>VLOOKUP(C28,Quali_W[#All],4,0)</f>
        <v>0</v>
      </c>
      <c r="L28" s="4">
        <f>VLOOKUP(C28,Quali_W[#All],5,0)</f>
        <v>31.6</v>
      </c>
      <c r="M28" s="4">
        <f>VLOOKUP(C28,Quali_W[#All],6,0)</f>
        <v>41.1</v>
      </c>
      <c r="N28" s="4">
        <f>VLOOKUP(C28,Quali_W[#All],7,0)</f>
        <v>29.8</v>
      </c>
      <c r="O28" s="4">
        <f>VLOOKUP(C28,Quali_W[#All],8,0)</f>
        <v>48.2</v>
      </c>
      <c r="P28" s="4">
        <f>VLOOKUP(C28,Quali_W[#All],9,0)</f>
        <v>178.6</v>
      </c>
      <c r="Q28" s="2">
        <v>0</v>
      </c>
      <c r="R28" s="4">
        <v>20.134999999999998</v>
      </c>
      <c r="S28" s="4">
        <v>27.034999999999997</v>
      </c>
      <c r="T28" s="6">
        <v>0</v>
      </c>
      <c r="U28" s="4">
        <v>28.155000000000001</v>
      </c>
      <c r="V28" s="4">
        <v>43.055</v>
      </c>
      <c r="W28" s="6">
        <v>0</v>
      </c>
      <c r="X28" s="4">
        <v>0</v>
      </c>
      <c r="Y28" s="4">
        <v>0</v>
      </c>
      <c r="Z28" s="6">
        <v>0</v>
      </c>
      <c r="AA28" s="2">
        <v>0</v>
      </c>
      <c r="AB28" s="4">
        <v>0</v>
      </c>
      <c r="AC28" s="4">
        <v>0</v>
      </c>
      <c r="AD28" s="6">
        <f t="shared" si="3"/>
        <v>0</v>
      </c>
      <c r="AE28" s="4">
        <v>0</v>
      </c>
      <c r="AF28" s="4">
        <v>0</v>
      </c>
      <c r="AG28" s="6">
        <f t="shared" si="4"/>
        <v>0</v>
      </c>
      <c r="AH28" s="4">
        <v>0</v>
      </c>
      <c r="AI28" s="4">
        <v>0</v>
      </c>
      <c r="AJ28" s="6">
        <f t="shared" si="5"/>
        <v>0</v>
      </c>
      <c r="AK28" s="2">
        <v>0</v>
      </c>
      <c r="AL28" s="4">
        <v>0</v>
      </c>
      <c r="AM28" s="4">
        <v>0</v>
      </c>
      <c r="AN28" s="6">
        <f t="shared" si="6"/>
        <v>0</v>
      </c>
      <c r="AO28" s="4">
        <v>0</v>
      </c>
      <c r="AP28" s="4">
        <v>0</v>
      </c>
      <c r="AQ28" s="6">
        <f t="shared" si="7"/>
        <v>0</v>
      </c>
      <c r="AR28" s="4">
        <v>0</v>
      </c>
      <c r="AS28" s="4">
        <v>0</v>
      </c>
      <c r="AT28" s="6">
        <f t="shared" si="8"/>
        <v>0</v>
      </c>
      <c r="AX28" s="6">
        <f t="shared" si="9"/>
        <v>0</v>
      </c>
      <c r="BA28" s="6">
        <f t="shared" si="10"/>
        <v>0</v>
      </c>
      <c r="BD28" s="6">
        <f t="shared" si="11"/>
        <v>0</v>
      </c>
      <c r="BH28" s="6">
        <f t="shared" si="12"/>
        <v>0</v>
      </c>
      <c r="BK28" s="6">
        <f t="shared" si="13"/>
        <v>0</v>
      </c>
      <c r="BN28" s="6">
        <f t="shared" si="14"/>
        <v>0</v>
      </c>
      <c r="BR28" s="6">
        <f t="shared" si="15"/>
        <v>0</v>
      </c>
      <c r="BU28" s="6">
        <f t="shared" si="16"/>
        <v>0</v>
      </c>
      <c r="BX28" s="6">
        <f t="shared" si="17"/>
        <v>0</v>
      </c>
    </row>
    <row r="29" spans="1:76" x14ac:dyDescent="0.2">
      <c r="A29" t="s">
        <v>226</v>
      </c>
      <c r="B29" t="s">
        <v>179</v>
      </c>
      <c r="C29">
        <v>2005</v>
      </c>
      <c r="D29" s="22">
        <v>16</v>
      </c>
      <c r="E29" t="s">
        <v>242</v>
      </c>
      <c r="F29" t="s">
        <v>224</v>
      </c>
      <c r="G29" s="6">
        <f t="shared" si="0"/>
        <v>0</v>
      </c>
      <c r="H29" s="6">
        <f t="shared" si="1"/>
        <v>0</v>
      </c>
      <c r="I29" s="22" t="str">
        <f t="shared" si="2"/>
        <v>Nein</v>
      </c>
      <c r="J29" s="4">
        <f>MAX(S29,AC29,AM29,AW29,BG29,BQ29)+LARGE((S29,AC29,AM29,AW29,BG29,BQ29),2)+MAX(V29,Y29,AF29,AI29,AP29,AS29,AZ29,BC29,BJ29,BM29,BT29,BW29)+LARGE((V29,Y29,AF29,AI29,AP29,AS29,AZ29,BC29,BJ29,BM29,BT29,BW29),2)</f>
        <v>69.540000000000006</v>
      </c>
      <c r="K29" s="2">
        <f>VLOOKUP(C29,Quali_W[#All],4,0)</f>
        <v>0</v>
      </c>
      <c r="L29" s="4">
        <f>VLOOKUP(C29,Quali_W[#All],5,0)</f>
        <v>31.6</v>
      </c>
      <c r="M29" s="4">
        <f>VLOOKUP(C29,Quali_W[#All],6,0)</f>
        <v>41.1</v>
      </c>
      <c r="N29" s="4">
        <f>VLOOKUP(C29,Quali_W[#All],7,0)</f>
        <v>29.8</v>
      </c>
      <c r="O29" s="4">
        <f>VLOOKUP(C29,Quali_W[#All],8,0)</f>
        <v>48.2</v>
      </c>
      <c r="P29" s="4">
        <f>VLOOKUP(C29,Quali_W[#All],9,0)</f>
        <v>178.6</v>
      </c>
      <c r="Q29" s="2">
        <v>0</v>
      </c>
      <c r="R29" s="4">
        <v>29.585000000000001</v>
      </c>
      <c r="S29" s="4">
        <v>39.385000000000005</v>
      </c>
      <c r="T29" s="6">
        <v>0</v>
      </c>
      <c r="U29" s="4">
        <v>17.954999999999998</v>
      </c>
      <c r="V29" s="4">
        <v>30.154999999999998</v>
      </c>
      <c r="W29" s="6">
        <v>0</v>
      </c>
      <c r="X29" s="4">
        <v>0</v>
      </c>
      <c r="Y29" s="4">
        <v>0</v>
      </c>
      <c r="Z29" s="6">
        <v>0</v>
      </c>
      <c r="AA29" s="2">
        <v>0</v>
      </c>
      <c r="AB29" s="4">
        <v>0</v>
      </c>
      <c r="AC29" s="4">
        <v>0</v>
      </c>
      <c r="AD29" s="6">
        <f t="shared" si="3"/>
        <v>0</v>
      </c>
      <c r="AE29" s="4">
        <v>0</v>
      </c>
      <c r="AF29" s="4">
        <v>0</v>
      </c>
      <c r="AG29" s="6">
        <f t="shared" si="4"/>
        <v>0</v>
      </c>
      <c r="AH29" s="4">
        <v>0</v>
      </c>
      <c r="AI29" s="4">
        <v>0</v>
      </c>
      <c r="AJ29" s="6">
        <f t="shared" si="5"/>
        <v>0</v>
      </c>
      <c r="AK29" s="2">
        <v>0</v>
      </c>
      <c r="AL29" s="4">
        <v>0</v>
      </c>
      <c r="AM29" s="4">
        <v>0</v>
      </c>
      <c r="AN29" s="6">
        <f t="shared" si="6"/>
        <v>0</v>
      </c>
      <c r="AO29" s="4">
        <v>0</v>
      </c>
      <c r="AP29" s="4">
        <v>0</v>
      </c>
      <c r="AQ29" s="6">
        <f t="shared" si="7"/>
        <v>0</v>
      </c>
      <c r="AR29" s="4">
        <v>0</v>
      </c>
      <c r="AS29" s="4">
        <v>0</v>
      </c>
      <c r="AT29" s="6">
        <f t="shared" si="8"/>
        <v>0</v>
      </c>
      <c r="AX29" s="6">
        <f t="shared" si="9"/>
        <v>0</v>
      </c>
      <c r="BA29" s="6">
        <f t="shared" si="10"/>
        <v>0</v>
      </c>
      <c r="BD29" s="6">
        <f t="shared" si="11"/>
        <v>0</v>
      </c>
      <c r="BH29" s="6">
        <f t="shared" si="12"/>
        <v>0</v>
      </c>
      <c r="BK29" s="6">
        <f t="shared" si="13"/>
        <v>0</v>
      </c>
      <c r="BN29" s="6">
        <f t="shared" si="14"/>
        <v>0</v>
      </c>
      <c r="BR29" s="6">
        <f t="shared" si="15"/>
        <v>0</v>
      </c>
      <c r="BU29" s="6">
        <f t="shared" si="16"/>
        <v>0</v>
      </c>
      <c r="BX29" s="6">
        <f t="shared" si="17"/>
        <v>0</v>
      </c>
    </row>
    <row r="30" spans="1:76" x14ac:dyDescent="0.2">
      <c r="A30" t="s">
        <v>299</v>
      </c>
      <c r="B30" t="s">
        <v>193</v>
      </c>
      <c r="C30">
        <v>2005</v>
      </c>
      <c r="D30" s="22">
        <v>16</v>
      </c>
      <c r="E30" t="s">
        <v>242</v>
      </c>
      <c r="F30" t="s">
        <v>281</v>
      </c>
      <c r="G30" s="6">
        <f t="shared" si="0"/>
        <v>0</v>
      </c>
      <c r="H30" s="6">
        <f t="shared" si="1"/>
        <v>0</v>
      </c>
      <c r="I30" s="22" t="str">
        <f t="shared" si="2"/>
        <v>Nein</v>
      </c>
      <c r="J30" s="4">
        <f>MAX(S30,AC30,AM30,AW30,BG30,BQ30)+LARGE((S30,AC30,AM30,AW30,BG30,BQ30),2)+MAX(V30,Y30,AF30,AI30,AP30,AS30,AZ30,BC30,BJ30,BM30,BT30,BW30)+LARGE((V30,Y30,AF30,AI30,AP30,AS30,AZ30,BC30,BJ30,BM30,BT30,BW30),2)</f>
        <v>69.245000000000005</v>
      </c>
      <c r="K30" s="2">
        <f>VLOOKUP(C30,Quali_W[#All],4,0)</f>
        <v>0</v>
      </c>
      <c r="L30" s="4">
        <f>VLOOKUP(C30,Quali_W[#All],5,0)</f>
        <v>31.6</v>
      </c>
      <c r="M30" s="4">
        <f>VLOOKUP(C30,Quali_W[#All],6,0)</f>
        <v>41.1</v>
      </c>
      <c r="N30" s="4">
        <f>VLOOKUP(C30,Quali_W[#All],7,0)</f>
        <v>29.8</v>
      </c>
      <c r="O30" s="4">
        <f>VLOOKUP(C30,Quali_W[#All],8,0)</f>
        <v>48.2</v>
      </c>
      <c r="P30" s="4">
        <f>VLOOKUP(C30,Quali_W[#All],9,0)</f>
        <v>178.6</v>
      </c>
      <c r="Q30" s="2">
        <v>0</v>
      </c>
      <c r="R30" s="4">
        <v>23</v>
      </c>
      <c r="S30" s="4">
        <v>32.299999999999997</v>
      </c>
      <c r="T30" s="6">
        <v>0</v>
      </c>
      <c r="U30" s="4">
        <v>22.545000000000002</v>
      </c>
      <c r="V30" s="4">
        <v>36.945000000000007</v>
      </c>
      <c r="W30" s="6">
        <v>0</v>
      </c>
      <c r="X30" s="4">
        <v>0</v>
      </c>
      <c r="Y30" s="4">
        <v>0</v>
      </c>
      <c r="Z30" s="6">
        <v>0</v>
      </c>
      <c r="AA30" s="2">
        <v>0</v>
      </c>
      <c r="AB30" s="4">
        <v>0</v>
      </c>
      <c r="AC30" s="4">
        <v>0</v>
      </c>
      <c r="AD30" s="6">
        <f t="shared" si="3"/>
        <v>0</v>
      </c>
      <c r="AE30" s="4">
        <v>0</v>
      </c>
      <c r="AF30" s="4">
        <v>0</v>
      </c>
      <c r="AG30" s="6">
        <f t="shared" si="4"/>
        <v>0</v>
      </c>
      <c r="AH30" s="4">
        <v>0</v>
      </c>
      <c r="AI30" s="4">
        <v>0</v>
      </c>
      <c r="AJ30" s="6">
        <f t="shared" si="5"/>
        <v>0</v>
      </c>
      <c r="AK30" s="2">
        <v>0</v>
      </c>
      <c r="AL30" s="4">
        <v>0</v>
      </c>
      <c r="AM30" s="4">
        <v>0</v>
      </c>
      <c r="AN30" s="6">
        <f t="shared" si="6"/>
        <v>0</v>
      </c>
      <c r="AO30" s="4">
        <v>0</v>
      </c>
      <c r="AP30" s="4">
        <v>0</v>
      </c>
      <c r="AQ30" s="6">
        <f t="shared" si="7"/>
        <v>0</v>
      </c>
      <c r="AR30" s="4">
        <v>0</v>
      </c>
      <c r="AS30" s="4">
        <v>0</v>
      </c>
      <c r="AT30" s="6">
        <f t="shared" si="8"/>
        <v>0</v>
      </c>
      <c r="AX30" s="6">
        <f t="shared" si="9"/>
        <v>0</v>
      </c>
      <c r="BA30" s="6">
        <f t="shared" si="10"/>
        <v>0</v>
      </c>
      <c r="BD30" s="6">
        <f t="shared" si="11"/>
        <v>0</v>
      </c>
      <c r="BH30" s="6">
        <f t="shared" si="12"/>
        <v>0</v>
      </c>
      <c r="BK30" s="6">
        <f t="shared" si="13"/>
        <v>0</v>
      </c>
      <c r="BN30" s="6">
        <f t="shared" si="14"/>
        <v>0</v>
      </c>
      <c r="BR30" s="6">
        <f t="shared" si="15"/>
        <v>0</v>
      </c>
      <c r="BU30" s="6">
        <f t="shared" si="16"/>
        <v>0</v>
      </c>
      <c r="BX30" s="6">
        <f t="shared" si="17"/>
        <v>0</v>
      </c>
    </row>
    <row r="31" spans="1:76" x14ac:dyDescent="0.2">
      <c r="A31" t="s">
        <v>259</v>
      </c>
      <c r="B31" t="s">
        <v>260</v>
      </c>
      <c r="C31">
        <v>2005</v>
      </c>
      <c r="D31" s="22">
        <v>16</v>
      </c>
      <c r="E31" t="s">
        <v>170</v>
      </c>
      <c r="F31" t="s">
        <v>246</v>
      </c>
      <c r="G31" s="6">
        <f t="shared" si="0"/>
        <v>0</v>
      </c>
      <c r="H31" s="6">
        <f t="shared" si="1"/>
        <v>0</v>
      </c>
      <c r="I31" s="22" t="str">
        <f t="shared" si="2"/>
        <v>Nein</v>
      </c>
      <c r="J31" s="4">
        <f>MAX(S31,AC31,AM31,AW31,BG31,BQ31)+LARGE((S31,AC31,AM31,AW31,BG31,BQ31),2)+MAX(V31,Y31,AF31,AI31,AP31,AS31,AZ31,BC31,BJ31,BM31,BT31,BW31)+LARGE((V31,Y31,AF31,AI31,AP31,AS31,AZ31,BC31,BJ31,BM31,BT31,BW31),2)</f>
        <v>69.155000000000001</v>
      </c>
      <c r="K31" s="2">
        <f>VLOOKUP(C31,Quali_W[#All],4,0)</f>
        <v>0</v>
      </c>
      <c r="L31" s="4">
        <f>VLOOKUP(C31,Quali_W[#All],5,0)</f>
        <v>31.6</v>
      </c>
      <c r="M31" s="4">
        <f>VLOOKUP(C31,Quali_W[#All],6,0)</f>
        <v>41.1</v>
      </c>
      <c r="N31" s="4">
        <f>VLOOKUP(C31,Quali_W[#All],7,0)</f>
        <v>29.8</v>
      </c>
      <c r="O31" s="4">
        <f>VLOOKUP(C31,Quali_W[#All],8,0)</f>
        <v>48.2</v>
      </c>
      <c r="P31" s="4">
        <f>VLOOKUP(C31,Quali_W[#All],9,0)</f>
        <v>178.6</v>
      </c>
      <c r="Q31" s="2">
        <v>0</v>
      </c>
      <c r="R31" s="4">
        <v>24.075000000000003</v>
      </c>
      <c r="S31" s="4">
        <v>31.475000000000001</v>
      </c>
      <c r="T31" s="6">
        <v>0</v>
      </c>
      <c r="U31" s="4">
        <v>24.18</v>
      </c>
      <c r="V31" s="4">
        <v>37.68</v>
      </c>
      <c r="W31" s="6">
        <v>0</v>
      </c>
      <c r="X31" s="4">
        <v>0</v>
      </c>
      <c r="Y31" s="4">
        <v>0</v>
      </c>
      <c r="Z31" s="6">
        <v>0</v>
      </c>
      <c r="AA31" s="2">
        <v>0</v>
      </c>
      <c r="AB31" s="4">
        <v>0</v>
      </c>
      <c r="AC31" s="4">
        <v>0</v>
      </c>
      <c r="AD31" s="6">
        <f t="shared" si="3"/>
        <v>0</v>
      </c>
      <c r="AE31" s="4">
        <v>0</v>
      </c>
      <c r="AF31" s="4">
        <v>0</v>
      </c>
      <c r="AG31" s="6">
        <f t="shared" si="4"/>
        <v>0</v>
      </c>
      <c r="AH31" s="4">
        <v>0</v>
      </c>
      <c r="AI31" s="4">
        <v>0</v>
      </c>
      <c r="AJ31" s="6">
        <f t="shared" si="5"/>
        <v>0</v>
      </c>
      <c r="AK31" s="2">
        <v>0</v>
      </c>
      <c r="AL31" s="4">
        <v>0</v>
      </c>
      <c r="AM31" s="4">
        <v>0</v>
      </c>
      <c r="AN31" s="6">
        <f t="shared" si="6"/>
        <v>0</v>
      </c>
      <c r="AO31" s="4">
        <v>0</v>
      </c>
      <c r="AP31" s="4">
        <v>0</v>
      </c>
      <c r="AQ31" s="6">
        <f t="shared" si="7"/>
        <v>0</v>
      </c>
      <c r="AR31" s="4">
        <v>0</v>
      </c>
      <c r="AS31" s="4">
        <v>0</v>
      </c>
      <c r="AT31" s="6">
        <f t="shared" si="8"/>
        <v>0</v>
      </c>
      <c r="AX31" s="6">
        <f t="shared" si="9"/>
        <v>0</v>
      </c>
      <c r="BA31" s="6">
        <f t="shared" si="10"/>
        <v>0</v>
      </c>
      <c r="BD31" s="6">
        <f t="shared" si="11"/>
        <v>0</v>
      </c>
      <c r="BH31" s="6">
        <f t="shared" si="12"/>
        <v>0</v>
      </c>
      <c r="BK31" s="6">
        <f t="shared" si="13"/>
        <v>0</v>
      </c>
      <c r="BN31" s="6">
        <f t="shared" si="14"/>
        <v>0</v>
      </c>
      <c r="BR31" s="6">
        <f t="shared" si="15"/>
        <v>0</v>
      </c>
      <c r="BU31" s="6">
        <f t="shared" si="16"/>
        <v>0</v>
      </c>
      <c r="BX31" s="6">
        <f t="shared" si="17"/>
        <v>0</v>
      </c>
    </row>
    <row r="32" spans="1:76" x14ac:dyDescent="0.2">
      <c r="A32" t="s">
        <v>298</v>
      </c>
      <c r="B32" t="s">
        <v>186</v>
      </c>
      <c r="C32">
        <v>2005</v>
      </c>
      <c r="D32" s="22">
        <v>16</v>
      </c>
      <c r="E32" t="s">
        <v>170</v>
      </c>
      <c r="F32" t="s">
        <v>280</v>
      </c>
      <c r="G32" s="6">
        <f t="shared" si="0"/>
        <v>0</v>
      </c>
      <c r="H32" s="6">
        <f t="shared" si="1"/>
        <v>0</v>
      </c>
      <c r="I32" s="22" t="str">
        <f t="shared" si="2"/>
        <v>Nein</v>
      </c>
      <c r="J32" s="4">
        <f>MAX(S32,AC32,AM32,AW32,BG32,BQ32)+LARGE((S32,AC32,AM32,AW32,BG32,BQ32),2)+MAX(V32,Y32,AF32,AI32,AP32,AS32,AZ32,BC32,BJ32,BM32,BT32,BW32)+LARGE((V32,Y32,AF32,AI32,AP32,AS32,AZ32,BC32,BJ32,BM32,BT32,BW32),2)</f>
        <v>60.045000000000002</v>
      </c>
      <c r="K32" s="2">
        <f>VLOOKUP(C32,Quali_W[#All],4,0)</f>
        <v>0</v>
      </c>
      <c r="L32" s="4">
        <f>VLOOKUP(C32,Quali_W[#All],5,0)</f>
        <v>31.6</v>
      </c>
      <c r="M32" s="4">
        <f>VLOOKUP(C32,Quali_W[#All],6,0)</f>
        <v>41.1</v>
      </c>
      <c r="N32" s="4">
        <f>VLOOKUP(C32,Quali_W[#All],7,0)</f>
        <v>29.8</v>
      </c>
      <c r="O32" s="4">
        <f>VLOOKUP(C32,Quali_W[#All],8,0)</f>
        <v>48.2</v>
      </c>
      <c r="P32" s="4">
        <f>VLOOKUP(C32,Quali_W[#All],9,0)</f>
        <v>178.6</v>
      </c>
      <c r="Q32" s="2">
        <v>0</v>
      </c>
      <c r="R32" s="4">
        <v>27.994999999999997</v>
      </c>
      <c r="S32" s="4">
        <v>37.295000000000002</v>
      </c>
      <c r="T32" s="6">
        <v>0</v>
      </c>
      <c r="U32" s="4">
        <v>14.05</v>
      </c>
      <c r="V32" s="4">
        <v>22.75</v>
      </c>
      <c r="W32" s="6">
        <v>0</v>
      </c>
      <c r="X32" s="4">
        <v>0</v>
      </c>
      <c r="Y32" s="4">
        <v>0</v>
      </c>
      <c r="Z32" s="6">
        <v>0</v>
      </c>
      <c r="AA32" s="2">
        <v>0</v>
      </c>
      <c r="AB32" s="4">
        <v>0</v>
      </c>
      <c r="AC32" s="4">
        <v>0</v>
      </c>
      <c r="AD32" s="6">
        <f t="shared" si="3"/>
        <v>0</v>
      </c>
      <c r="AE32" s="4">
        <v>0</v>
      </c>
      <c r="AF32" s="4">
        <v>0</v>
      </c>
      <c r="AG32" s="6">
        <f t="shared" si="4"/>
        <v>0</v>
      </c>
      <c r="AH32" s="4">
        <v>0</v>
      </c>
      <c r="AI32" s="4">
        <v>0</v>
      </c>
      <c r="AJ32" s="6">
        <f t="shared" si="5"/>
        <v>0</v>
      </c>
      <c r="AK32" s="2">
        <v>0</v>
      </c>
      <c r="AL32" s="4">
        <v>0</v>
      </c>
      <c r="AM32" s="4">
        <v>0</v>
      </c>
      <c r="AN32" s="6">
        <f t="shared" si="6"/>
        <v>0</v>
      </c>
      <c r="AO32" s="4">
        <v>0</v>
      </c>
      <c r="AP32" s="4">
        <v>0</v>
      </c>
      <c r="AQ32" s="6">
        <f t="shared" si="7"/>
        <v>0</v>
      </c>
      <c r="AR32" s="4">
        <v>0</v>
      </c>
      <c r="AS32" s="4">
        <v>0</v>
      </c>
      <c r="AT32" s="6">
        <f t="shared" si="8"/>
        <v>0</v>
      </c>
      <c r="AX32" s="6">
        <f t="shared" si="9"/>
        <v>0</v>
      </c>
      <c r="BA32" s="6">
        <f t="shared" si="10"/>
        <v>0</v>
      </c>
      <c r="BD32" s="6">
        <f t="shared" si="11"/>
        <v>0</v>
      </c>
      <c r="BH32" s="6">
        <f t="shared" si="12"/>
        <v>0</v>
      </c>
      <c r="BK32" s="6">
        <f t="shared" si="13"/>
        <v>0</v>
      </c>
      <c r="BN32" s="6">
        <f t="shared" si="14"/>
        <v>0</v>
      </c>
      <c r="BR32" s="6">
        <f t="shared" si="15"/>
        <v>0</v>
      </c>
      <c r="BU32" s="6">
        <f t="shared" si="16"/>
        <v>0</v>
      </c>
      <c r="BX32" s="6">
        <f t="shared" si="17"/>
        <v>0</v>
      </c>
    </row>
    <row r="33" spans="1:76" x14ac:dyDescent="0.2">
      <c r="A33" t="s">
        <v>191</v>
      </c>
      <c r="B33" t="s">
        <v>192</v>
      </c>
      <c r="C33">
        <v>2006</v>
      </c>
      <c r="D33" s="22">
        <v>15</v>
      </c>
      <c r="E33" t="s">
        <v>56</v>
      </c>
      <c r="F33" t="s">
        <v>131</v>
      </c>
      <c r="G33" s="6">
        <f t="shared" si="0"/>
        <v>0</v>
      </c>
      <c r="H33" s="6">
        <f t="shared" si="1"/>
        <v>0</v>
      </c>
      <c r="I33" s="22" t="str">
        <f t="shared" si="2"/>
        <v>Nein</v>
      </c>
      <c r="J33" s="4">
        <f>MAX(S33,AC33,AM33,AW33,BG33,BQ33)+LARGE((S33,AC33,AM33,AW33,BG33,BQ33),2)+MAX(V33,Y33,AF33,AI33,AP33,AS33,AZ33,BC33,BJ33,BM33,BT33,BW33)+LARGE((V33,Y33,AF33,AI33,AP33,AS33,AZ33,BC33,BJ33,BM33,BT33,BW33),2)</f>
        <v>129.20499999999998</v>
      </c>
      <c r="K33" s="2">
        <f>VLOOKUP(C33,Quali_W[#All],4,0)</f>
        <v>0</v>
      </c>
      <c r="L33" s="4">
        <f>VLOOKUP(C33,Quali_W[#All],5,0)</f>
        <v>31.2</v>
      </c>
      <c r="M33" s="4">
        <f>VLOOKUP(C33,Quali_W[#All],6,0)</f>
        <v>40.700000000000003</v>
      </c>
      <c r="N33" s="4">
        <f>VLOOKUP(C33,Quali_W[#All],7,0)</f>
        <v>29.6</v>
      </c>
      <c r="O33" s="4">
        <f>VLOOKUP(C33,Quali_W[#All],8,0)</f>
        <v>47.5</v>
      </c>
      <c r="P33" s="4">
        <f>VLOOKUP(C33,Quali_W[#All],9,0)</f>
        <v>176.4</v>
      </c>
      <c r="Q33" s="2">
        <v>0</v>
      </c>
      <c r="R33" s="4">
        <v>29.945</v>
      </c>
      <c r="S33" s="4">
        <v>39.545000000000002</v>
      </c>
      <c r="T33" s="6">
        <v>0</v>
      </c>
      <c r="U33" s="4">
        <v>26.380000000000003</v>
      </c>
      <c r="V33" s="4">
        <v>43.379999999999995</v>
      </c>
      <c r="W33" s="6">
        <v>0</v>
      </c>
      <c r="X33" s="4">
        <v>29.08</v>
      </c>
      <c r="Y33" s="4">
        <v>46.279999999999994</v>
      </c>
      <c r="Z33" s="6">
        <v>0</v>
      </c>
      <c r="AA33" s="2">
        <v>0</v>
      </c>
      <c r="AB33" s="4">
        <v>0</v>
      </c>
      <c r="AC33" s="4">
        <v>0</v>
      </c>
      <c r="AD33" s="6">
        <f t="shared" si="3"/>
        <v>0</v>
      </c>
      <c r="AE33" s="4">
        <v>0</v>
      </c>
      <c r="AF33" s="4">
        <v>0</v>
      </c>
      <c r="AG33" s="6">
        <f t="shared" si="4"/>
        <v>0</v>
      </c>
      <c r="AH33" s="4">
        <v>0</v>
      </c>
      <c r="AI33" s="4">
        <v>0</v>
      </c>
      <c r="AJ33" s="6">
        <f t="shared" si="5"/>
        <v>0</v>
      </c>
      <c r="AK33" s="2">
        <v>0</v>
      </c>
      <c r="AL33" s="4">
        <v>0</v>
      </c>
      <c r="AM33" s="4">
        <v>0</v>
      </c>
      <c r="AN33" s="6">
        <f t="shared" si="6"/>
        <v>0</v>
      </c>
      <c r="AO33" s="4">
        <v>0</v>
      </c>
      <c r="AP33" s="4">
        <v>0</v>
      </c>
      <c r="AQ33" s="6">
        <f t="shared" si="7"/>
        <v>0</v>
      </c>
      <c r="AR33" s="4">
        <v>0</v>
      </c>
      <c r="AS33" s="4">
        <v>0</v>
      </c>
      <c r="AT33" s="6">
        <f t="shared" si="8"/>
        <v>0</v>
      </c>
      <c r="AX33" s="6">
        <f t="shared" si="9"/>
        <v>0</v>
      </c>
      <c r="BA33" s="6">
        <f t="shared" si="10"/>
        <v>0</v>
      </c>
      <c r="BD33" s="6">
        <f t="shared" si="11"/>
        <v>0</v>
      </c>
      <c r="BH33" s="6">
        <f t="shared" si="12"/>
        <v>0</v>
      </c>
      <c r="BK33" s="6">
        <f t="shared" si="13"/>
        <v>0</v>
      </c>
      <c r="BN33" s="6">
        <f t="shared" si="14"/>
        <v>0</v>
      </c>
      <c r="BR33" s="6">
        <f t="shared" si="15"/>
        <v>0</v>
      </c>
      <c r="BU33" s="6">
        <f t="shared" si="16"/>
        <v>0</v>
      </c>
      <c r="BX33" s="6">
        <f t="shared" si="17"/>
        <v>0</v>
      </c>
    </row>
    <row r="34" spans="1:76" x14ac:dyDescent="0.2">
      <c r="A34" t="s">
        <v>42</v>
      </c>
      <c r="B34" t="s">
        <v>43</v>
      </c>
      <c r="C34">
        <v>2006</v>
      </c>
      <c r="D34" s="22">
        <v>15</v>
      </c>
      <c r="E34" t="s">
        <v>54</v>
      </c>
      <c r="F34" t="s">
        <v>132</v>
      </c>
      <c r="G34" s="6">
        <f t="shared" si="0"/>
        <v>0</v>
      </c>
      <c r="H34" s="6">
        <f t="shared" si="1"/>
        <v>1</v>
      </c>
      <c r="I34" s="22" t="str">
        <f t="shared" si="2"/>
        <v>Nein</v>
      </c>
      <c r="J34" s="4">
        <f>MAX(S34,AC34,AM34,AW34,BG34,BQ34)+LARGE((S34,AC34,AM34,AW34,BG34,BQ34),2)+MAX(V34,Y34,AF34,AI34,AP34,AS34,AZ34,BC34,BJ34,BM34,BT34,BW34)+LARGE((V34,Y34,AF34,AI34,AP34,AS34,AZ34,BC34,BJ34,BM34,BT34,BW34),2)</f>
        <v>72.83</v>
      </c>
      <c r="K34" s="2">
        <f>VLOOKUP(C34,Quali_W[#All],4,0)</f>
        <v>0</v>
      </c>
      <c r="L34" s="4">
        <f>VLOOKUP(C34,Quali_W[#All],5,0)</f>
        <v>31.2</v>
      </c>
      <c r="M34" s="4">
        <f>VLOOKUP(C34,Quali_W[#All],6,0)</f>
        <v>40.700000000000003</v>
      </c>
      <c r="N34" s="4">
        <f>VLOOKUP(C34,Quali_W[#All],7,0)</f>
        <v>29.6</v>
      </c>
      <c r="O34" s="4">
        <f>VLOOKUP(C34,Quali_W[#All],8,0)</f>
        <v>47.5</v>
      </c>
      <c r="P34" s="4">
        <f>VLOOKUP(C34,Quali_W[#All],9,0)</f>
        <v>176.4</v>
      </c>
      <c r="Q34" s="2">
        <v>0</v>
      </c>
      <c r="R34" s="4">
        <v>18.649999999999999</v>
      </c>
      <c r="S34" s="4">
        <v>24.349999999999998</v>
      </c>
      <c r="T34" s="6">
        <v>0</v>
      </c>
      <c r="U34" s="4">
        <v>30.68</v>
      </c>
      <c r="V34" s="4">
        <v>48.48</v>
      </c>
      <c r="W34" s="6">
        <v>1</v>
      </c>
      <c r="X34" s="4">
        <v>0</v>
      </c>
      <c r="Y34" s="4">
        <v>0</v>
      </c>
      <c r="Z34" s="6">
        <v>0</v>
      </c>
      <c r="AA34" s="2">
        <v>0</v>
      </c>
      <c r="AB34" s="4">
        <v>0</v>
      </c>
      <c r="AC34" s="4">
        <v>0</v>
      </c>
      <c r="AD34" s="6">
        <f t="shared" si="3"/>
        <v>0</v>
      </c>
      <c r="AE34" s="4">
        <v>0</v>
      </c>
      <c r="AF34" s="4">
        <v>0</v>
      </c>
      <c r="AG34" s="6">
        <f t="shared" si="4"/>
        <v>0</v>
      </c>
      <c r="AH34" s="4">
        <v>0</v>
      </c>
      <c r="AI34" s="4">
        <v>0</v>
      </c>
      <c r="AJ34" s="6">
        <f t="shared" si="5"/>
        <v>0</v>
      </c>
      <c r="AK34" s="2">
        <v>0</v>
      </c>
      <c r="AL34" s="4">
        <v>0</v>
      </c>
      <c r="AM34" s="4">
        <v>0</v>
      </c>
      <c r="AN34" s="6">
        <f t="shared" si="6"/>
        <v>0</v>
      </c>
      <c r="AO34" s="4">
        <v>0</v>
      </c>
      <c r="AP34" s="4">
        <v>0</v>
      </c>
      <c r="AQ34" s="6">
        <f t="shared" si="7"/>
        <v>0</v>
      </c>
      <c r="AR34" s="4">
        <v>0</v>
      </c>
      <c r="AS34" s="4">
        <v>0</v>
      </c>
      <c r="AT34" s="6">
        <f t="shared" si="8"/>
        <v>0</v>
      </c>
      <c r="AX34" s="6">
        <f t="shared" si="9"/>
        <v>0</v>
      </c>
      <c r="BA34" s="6">
        <f t="shared" si="10"/>
        <v>0</v>
      </c>
      <c r="BD34" s="6">
        <f t="shared" si="11"/>
        <v>0</v>
      </c>
      <c r="BH34" s="6">
        <f t="shared" si="12"/>
        <v>0</v>
      </c>
      <c r="BK34" s="6">
        <f t="shared" si="13"/>
        <v>0</v>
      </c>
      <c r="BN34" s="6">
        <f t="shared" si="14"/>
        <v>0</v>
      </c>
      <c r="BR34" s="6">
        <f t="shared" si="15"/>
        <v>0</v>
      </c>
      <c r="BU34" s="6">
        <f t="shared" si="16"/>
        <v>0</v>
      </c>
      <c r="BX34" s="6">
        <f t="shared" si="17"/>
        <v>0</v>
      </c>
    </row>
    <row r="35" spans="1:76" x14ac:dyDescent="0.2">
      <c r="A35" t="s">
        <v>40</v>
      </c>
      <c r="B35" t="s">
        <v>41</v>
      </c>
      <c r="C35">
        <v>2006</v>
      </c>
      <c r="D35" s="22">
        <v>15</v>
      </c>
      <c r="E35" t="s">
        <v>53</v>
      </c>
      <c r="F35" t="s">
        <v>129</v>
      </c>
      <c r="G35" s="6">
        <f t="shared" ref="G35:G57" si="18">T35+AD35+AN35+AX35+BH35+BR35</f>
        <v>1</v>
      </c>
      <c r="H35" s="6">
        <f t="shared" ref="H35:H57" si="19">W35+Z35+AG35+AJ35+AQ35+AT35+BA35+BD35+BK35+BN35+BU35+BX35</f>
        <v>1</v>
      </c>
      <c r="I35" s="22" t="str">
        <f t="shared" ref="I35:I66" si="20">IF(AND(G35&gt;0,H35&gt;0,J35&gt;=P35),"Ja","Nein")</f>
        <v>Nein</v>
      </c>
      <c r="J35" s="4">
        <f>MAX(S35,AC35,AM35,AW35,BG35,BQ35)+LARGE((S35,AC35,AM35,AW35,BG35,BQ35),2)+MAX(V35,Y35,AF35,AI35,AP35,AS35,AZ35,BC35,BJ35,BM35,BT35,BW35)+LARGE((V35,Y35,AF35,AI35,AP35,AS35,AZ35,BC35,BJ35,BM35,BT35,BW35),2)</f>
        <v>105.355</v>
      </c>
      <c r="K35" s="2">
        <f>VLOOKUP(C35,Quali_W[#All],4,0)</f>
        <v>0</v>
      </c>
      <c r="L35" s="4">
        <f>VLOOKUP(C35,Quali_W[#All],5,0)</f>
        <v>31.2</v>
      </c>
      <c r="M35" s="4">
        <f>VLOOKUP(C35,Quali_W[#All],6,0)</f>
        <v>40.700000000000003</v>
      </c>
      <c r="N35" s="4">
        <f>VLOOKUP(C35,Quali_W[#All],7,0)</f>
        <v>29.6</v>
      </c>
      <c r="O35" s="4">
        <f>VLOOKUP(C35,Quali_W[#All],8,0)</f>
        <v>47.5</v>
      </c>
      <c r="P35" s="4">
        <f>VLOOKUP(C35,Quali_W[#All],9,0)</f>
        <v>176.4</v>
      </c>
      <c r="Q35" s="2">
        <v>0</v>
      </c>
      <c r="R35" s="4">
        <v>32.410000000000004</v>
      </c>
      <c r="S35" s="4">
        <v>41.710000000000008</v>
      </c>
      <c r="T35" s="6">
        <v>1</v>
      </c>
      <c r="U35" s="4">
        <v>30.71</v>
      </c>
      <c r="V35" s="4">
        <v>47.81</v>
      </c>
      <c r="W35" s="6">
        <v>1</v>
      </c>
      <c r="X35" s="4">
        <v>9.4349999999999987</v>
      </c>
      <c r="Y35" s="4">
        <v>15.834999999999999</v>
      </c>
      <c r="Z35" s="6">
        <v>0</v>
      </c>
      <c r="AA35" s="2">
        <v>0</v>
      </c>
      <c r="AB35" s="4">
        <v>0</v>
      </c>
      <c r="AC35" s="4">
        <v>0</v>
      </c>
      <c r="AD35" s="6">
        <f t="shared" ref="AD35:AD66" si="21">IF(AND(AA35&gt;=$K35,AB35&gt;=$L35,AC35&gt;=$M35),1,0)</f>
        <v>0</v>
      </c>
      <c r="AE35" s="4">
        <v>0</v>
      </c>
      <c r="AF35" s="4">
        <v>0</v>
      </c>
      <c r="AG35" s="6">
        <f t="shared" ref="AG35:AG66" si="22">IF(AND(AE35&gt;=$N35,AF35&gt;=$O35),1,0)</f>
        <v>0</v>
      </c>
      <c r="AH35" s="4">
        <v>0</v>
      </c>
      <c r="AI35" s="4">
        <v>0</v>
      </c>
      <c r="AJ35" s="6">
        <f t="shared" ref="AJ35:AJ66" si="23">IF(AND(AH35&gt;=$N35,AI35&gt;=$O35),1,0)</f>
        <v>0</v>
      </c>
      <c r="AK35" s="2">
        <v>0</v>
      </c>
      <c r="AL35" s="4">
        <v>0</v>
      </c>
      <c r="AM35" s="4">
        <v>0</v>
      </c>
      <c r="AN35" s="6">
        <f t="shared" ref="AN35:AN66" si="24">IF(AND(AK35&gt;=$K35,AL35&gt;=$L35,AM35&gt;=$M35),1,0)</f>
        <v>0</v>
      </c>
      <c r="AO35" s="4">
        <v>0</v>
      </c>
      <c r="AP35" s="4">
        <v>0</v>
      </c>
      <c r="AQ35" s="6">
        <f t="shared" ref="AQ35:AQ66" si="25">IF(AND(AO35&gt;=$N35,AP35&gt;=$O35),1,0)</f>
        <v>0</v>
      </c>
      <c r="AR35" s="4">
        <v>0</v>
      </c>
      <c r="AS35" s="4">
        <v>0</v>
      </c>
      <c r="AT35" s="6">
        <f t="shared" ref="AT35:AT66" si="26">IF(AND(AR35&gt;=$N35,AS35&gt;=$O35),1,0)</f>
        <v>0</v>
      </c>
      <c r="AX35" s="6">
        <f t="shared" ref="AX35:AX66" si="27">IF(AND(AU35&gt;=$K35,AV35&gt;=$L35,AW35&gt;=$M35),1,0)</f>
        <v>0</v>
      </c>
      <c r="BA35" s="6">
        <f t="shared" ref="BA35:BA66" si="28">IF(AND(AY35&gt;=$N35,AZ35&gt;=$O35),1,0)</f>
        <v>0</v>
      </c>
      <c r="BD35" s="6">
        <f t="shared" ref="BD35:BD66" si="29">IF(AND(BB35&gt;=$N35,BC35&gt;=$O35),1,0)</f>
        <v>0</v>
      </c>
      <c r="BH35" s="6">
        <f t="shared" ref="BH35:BH66" si="30">IF(AND(BE35&gt;=$K35,BF35&gt;=$L35,BG35&gt;=$M35),1,0)</f>
        <v>0</v>
      </c>
      <c r="BK35" s="6">
        <f t="shared" ref="BK35:BK66" si="31">IF(AND(BI35&gt;=$N35,BJ35&gt;=$O35),1,0)</f>
        <v>0</v>
      </c>
      <c r="BN35" s="6">
        <f t="shared" ref="BN35:BN66" si="32">IF(AND(BL35&gt;=$N35,BM35&gt;=$O35),1,0)</f>
        <v>0</v>
      </c>
      <c r="BR35" s="6">
        <f t="shared" ref="BR35:BR66" si="33">IF(AND(BO35&gt;=$K35,BP35&gt;=$L35,BQ35&gt;=$M35),1,0)</f>
        <v>0</v>
      </c>
      <c r="BU35" s="6">
        <f t="shared" ref="BU35:BU66" si="34">IF(AND(BS35&gt;=$N35,BT35&gt;=$O35),1,0)</f>
        <v>0</v>
      </c>
      <c r="BX35" s="6">
        <f t="shared" ref="BX35:BX66" si="35">IF(AND(BV35&gt;=$N35,BW35&gt;=$O35),1,0)</f>
        <v>0</v>
      </c>
    </row>
    <row r="36" spans="1:76" x14ac:dyDescent="0.2">
      <c r="A36" t="s">
        <v>187</v>
      </c>
      <c r="B36" t="s">
        <v>188</v>
      </c>
      <c r="C36">
        <v>2006</v>
      </c>
      <c r="D36" s="22">
        <v>15</v>
      </c>
      <c r="E36" t="s">
        <v>308</v>
      </c>
      <c r="F36" t="s">
        <v>128</v>
      </c>
      <c r="G36" s="6">
        <f t="shared" si="18"/>
        <v>0</v>
      </c>
      <c r="H36" s="6">
        <f t="shared" si="19"/>
        <v>0</v>
      </c>
      <c r="I36" s="22" t="str">
        <f t="shared" si="20"/>
        <v>Nein</v>
      </c>
      <c r="J36" s="4">
        <f>MAX(S36,AC36,AM36,AW36,BG36,BQ36)+LARGE((S36,AC36,AM36,AW36,BG36,BQ36),2)+MAX(V36,Y36,AF36,AI36,AP36,AS36,AZ36,BC36,BJ36,BM36,BT36,BW36)+LARGE((V36,Y36,AF36,AI36,AP36,AS36,AZ36,BC36,BJ36,BM36,BT36,BW36),2)</f>
        <v>80.665000000000006</v>
      </c>
      <c r="K36" s="2">
        <f>VLOOKUP(C36,Quali_W[#All],4,0)</f>
        <v>0</v>
      </c>
      <c r="L36" s="4">
        <f>VLOOKUP(C36,Quali_W[#All],5,0)</f>
        <v>31.2</v>
      </c>
      <c r="M36" s="4">
        <f>VLOOKUP(C36,Quali_W[#All],6,0)</f>
        <v>40.700000000000003</v>
      </c>
      <c r="N36" s="4">
        <f>VLOOKUP(C36,Quali_W[#All],7,0)</f>
        <v>29.6</v>
      </c>
      <c r="O36" s="4">
        <f>VLOOKUP(C36,Quali_W[#All],8,0)</f>
        <v>47.5</v>
      </c>
      <c r="P36" s="4">
        <f>VLOOKUP(C36,Quali_W[#All],9,0)</f>
        <v>176.4</v>
      </c>
      <c r="Q36" s="2">
        <v>0</v>
      </c>
      <c r="R36" s="4">
        <v>26.98</v>
      </c>
      <c r="S36" s="4">
        <v>36.78</v>
      </c>
      <c r="T36" s="6">
        <v>0</v>
      </c>
      <c r="U36" s="4">
        <v>27.884999999999998</v>
      </c>
      <c r="V36" s="4">
        <v>43.885000000000005</v>
      </c>
      <c r="W36" s="6">
        <v>0</v>
      </c>
      <c r="X36" s="4">
        <v>0</v>
      </c>
      <c r="Y36" s="4">
        <v>0</v>
      </c>
      <c r="Z36" s="6">
        <v>0</v>
      </c>
      <c r="AA36" s="2">
        <v>0</v>
      </c>
      <c r="AB36" s="4">
        <v>0</v>
      </c>
      <c r="AC36" s="4">
        <v>0</v>
      </c>
      <c r="AD36" s="6">
        <f t="shared" si="21"/>
        <v>0</v>
      </c>
      <c r="AE36" s="4">
        <v>0</v>
      </c>
      <c r="AF36" s="4">
        <v>0</v>
      </c>
      <c r="AG36" s="6">
        <f t="shared" si="22"/>
        <v>0</v>
      </c>
      <c r="AH36" s="4">
        <v>0</v>
      </c>
      <c r="AI36" s="4">
        <v>0</v>
      </c>
      <c r="AJ36" s="6">
        <f t="shared" si="23"/>
        <v>0</v>
      </c>
      <c r="AK36" s="2">
        <v>0</v>
      </c>
      <c r="AL36" s="4">
        <v>0</v>
      </c>
      <c r="AM36" s="4">
        <v>0</v>
      </c>
      <c r="AN36" s="6">
        <f t="shared" si="24"/>
        <v>0</v>
      </c>
      <c r="AO36" s="4">
        <v>0</v>
      </c>
      <c r="AP36" s="4">
        <v>0</v>
      </c>
      <c r="AQ36" s="6">
        <f t="shared" si="25"/>
        <v>0</v>
      </c>
      <c r="AR36" s="4">
        <v>0</v>
      </c>
      <c r="AS36" s="4">
        <v>0</v>
      </c>
      <c r="AT36" s="6">
        <f t="shared" si="26"/>
        <v>0</v>
      </c>
      <c r="AX36" s="6">
        <f t="shared" si="27"/>
        <v>0</v>
      </c>
      <c r="BA36" s="6">
        <f t="shared" si="28"/>
        <v>0</v>
      </c>
      <c r="BD36" s="6">
        <f t="shared" si="29"/>
        <v>0</v>
      </c>
      <c r="BH36" s="6">
        <f t="shared" si="30"/>
        <v>0</v>
      </c>
      <c r="BK36" s="6">
        <f t="shared" si="31"/>
        <v>0</v>
      </c>
      <c r="BN36" s="6">
        <f t="shared" si="32"/>
        <v>0</v>
      </c>
      <c r="BR36" s="6">
        <f t="shared" si="33"/>
        <v>0</v>
      </c>
      <c r="BU36" s="6">
        <f t="shared" si="34"/>
        <v>0</v>
      </c>
      <c r="BX36" s="6">
        <f t="shared" si="35"/>
        <v>0</v>
      </c>
    </row>
    <row r="37" spans="1:76" x14ac:dyDescent="0.2">
      <c r="A37" t="s">
        <v>254</v>
      </c>
      <c r="B37" t="s">
        <v>75</v>
      </c>
      <c r="C37">
        <v>2006</v>
      </c>
      <c r="D37" s="22">
        <v>15</v>
      </c>
      <c r="E37" t="s">
        <v>309</v>
      </c>
      <c r="F37" t="s">
        <v>247</v>
      </c>
      <c r="G37" s="6">
        <f t="shared" si="18"/>
        <v>0</v>
      </c>
      <c r="H37" s="6">
        <f t="shared" si="19"/>
        <v>0</v>
      </c>
      <c r="I37" s="22" t="str">
        <f t="shared" si="20"/>
        <v>Nein</v>
      </c>
      <c r="J37" s="4">
        <f>MAX(S37,AC37,AM37,AW37,BG37,BQ37)+LARGE((S37,AC37,AM37,AW37,BG37,BQ37),2)+MAX(V37,Y37,AF37,AI37,AP37,AS37,AZ37,BC37,BJ37,BM37,BT37,BW37)+LARGE((V37,Y37,AF37,AI37,AP37,AS37,AZ37,BC37,BJ37,BM37,BT37,BW37),2)</f>
        <v>80.330000000000013</v>
      </c>
      <c r="K37" s="2">
        <f>VLOOKUP(C37,Quali_W[#All],4,0)</f>
        <v>0</v>
      </c>
      <c r="L37" s="4">
        <f>VLOOKUP(C37,Quali_W[#All],5,0)</f>
        <v>31.2</v>
      </c>
      <c r="M37" s="4">
        <f>VLOOKUP(C37,Quali_W[#All],6,0)</f>
        <v>40.700000000000003</v>
      </c>
      <c r="N37" s="4">
        <f>VLOOKUP(C37,Quali_W[#All],7,0)</f>
        <v>29.6</v>
      </c>
      <c r="O37" s="4">
        <f>VLOOKUP(C37,Quali_W[#All],8,0)</f>
        <v>47.5</v>
      </c>
      <c r="P37" s="4">
        <f>VLOOKUP(C37,Quali_W[#All],9,0)</f>
        <v>176.4</v>
      </c>
      <c r="Q37" s="2">
        <v>0</v>
      </c>
      <c r="R37" s="4">
        <v>28.98</v>
      </c>
      <c r="S37" s="4">
        <v>38.28</v>
      </c>
      <c r="T37" s="6">
        <v>0</v>
      </c>
      <c r="U37" s="4">
        <v>28.35</v>
      </c>
      <c r="V37" s="4">
        <v>42.050000000000004</v>
      </c>
      <c r="W37" s="6">
        <v>0</v>
      </c>
      <c r="X37" s="4">
        <v>0</v>
      </c>
      <c r="Y37" s="4">
        <v>0</v>
      </c>
      <c r="Z37" s="6">
        <v>0</v>
      </c>
      <c r="AA37" s="2">
        <v>0</v>
      </c>
      <c r="AB37" s="4">
        <v>0</v>
      </c>
      <c r="AC37" s="4">
        <v>0</v>
      </c>
      <c r="AD37" s="6">
        <f t="shared" si="21"/>
        <v>0</v>
      </c>
      <c r="AE37" s="4">
        <v>0</v>
      </c>
      <c r="AF37" s="4">
        <v>0</v>
      </c>
      <c r="AG37" s="6">
        <f t="shared" si="22"/>
        <v>0</v>
      </c>
      <c r="AH37" s="4">
        <v>0</v>
      </c>
      <c r="AI37" s="4">
        <v>0</v>
      </c>
      <c r="AJ37" s="6">
        <f t="shared" si="23"/>
        <v>0</v>
      </c>
      <c r="AK37" s="2">
        <v>0</v>
      </c>
      <c r="AL37" s="4">
        <v>0</v>
      </c>
      <c r="AM37" s="4">
        <v>0</v>
      </c>
      <c r="AN37" s="6">
        <f t="shared" si="24"/>
        <v>0</v>
      </c>
      <c r="AO37" s="4">
        <v>0</v>
      </c>
      <c r="AP37" s="4">
        <v>0</v>
      </c>
      <c r="AQ37" s="6">
        <f t="shared" si="25"/>
        <v>0</v>
      </c>
      <c r="AR37" s="4">
        <v>0</v>
      </c>
      <c r="AS37" s="4">
        <v>0</v>
      </c>
      <c r="AT37" s="6">
        <f t="shared" si="26"/>
        <v>0</v>
      </c>
      <c r="AX37" s="6">
        <f t="shared" si="27"/>
        <v>0</v>
      </c>
      <c r="BA37" s="6">
        <f t="shared" si="28"/>
        <v>0</v>
      </c>
      <c r="BD37" s="6">
        <f t="shared" si="29"/>
        <v>0</v>
      </c>
      <c r="BH37" s="6">
        <f t="shared" si="30"/>
        <v>0</v>
      </c>
      <c r="BK37" s="6">
        <f t="shared" si="31"/>
        <v>0</v>
      </c>
      <c r="BN37" s="6">
        <f t="shared" si="32"/>
        <v>0</v>
      </c>
      <c r="BR37" s="6">
        <f t="shared" si="33"/>
        <v>0</v>
      </c>
      <c r="BU37" s="6">
        <f t="shared" si="34"/>
        <v>0</v>
      </c>
      <c r="BX37" s="6">
        <f t="shared" si="35"/>
        <v>0</v>
      </c>
    </row>
    <row r="38" spans="1:76" x14ac:dyDescent="0.2">
      <c r="A38" t="s">
        <v>194</v>
      </c>
      <c r="B38" t="s">
        <v>195</v>
      </c>
      <c r="C38">
        <v>2006</v>
      </c>
      <c r="D38" s="22">
        <v>15</v>
      </c>
      <c r="E38" t="s">
        <v>308</v>
      </c>
      <c r="F38" t="s">
        <v>133</v>
      </c>
      <c r="G38" s="6">
        <f t="shared" si="18"/>
        <v>0</v>
      </c>
      <c r="H38" s="6">
        <f t="shared" si="19"/>
        <v>0</v>
      </c>
      <c r="I38" s="22" t="str">
        <f t="shared" si="20"/>
        <v>Nein</v>
      </c>
      <c r="J38" s="4">
        <f>MAX(S38,AC38,AM38,AW38,BG38,BQ38)+LARGE((S38,AC38,AM38,AW38,BG38,BQ38),2)+MAX(V38,Y38,AF38,AI38,AP38,AS38,AZ38,BC38,BJ38,BM38,BT38,BW38)+LARGE((V38,Y38,AF38,AI38,AP38,AS38,AZ38,BC38,BJ38,BM38,BT38,BW38),2)</f>
        <v>80.199999999999989</v>
      </c>
      <c r="K38" s="2">
        <f>VLOOKUP(C38,Quali_W[#All],4,0)</f>
        <v>0</v>
      </c>
      <c r="L38" s="4">
        <f>VLOOKUP(C38,Quali_W[#All],5,0)</f>
        <v>31.2</v>
      </c>
      <c r="M38" s="4">
        <f>VLOOKUP(C38,Quali_W[#All],6,0)</f>
        <v>40.700000000000003</v>
      </c>
      <c r="N38" s="4">
        <f>VLOOKUP(C38,Quali_W[#All],7,0)</f>
        <v>29.6</v>
      </c>
      <c r="O38" s="4">
        <f>VLOOKUP(C38,Quali_W[#All],8,0)</f>
        <v>47.5</v>
      </c>
      <c r="P38" s="4">
        <f>VLOOKUP(C38,Quali_W[#All],9,0)</f>
        <v>176.4</v>
      </c>
      <c r="Q38" s="2">
        <v>0</v>
      </c>
      <c r="R38" s="4">
        <v>26.704999999999998</v>
      </c>
      <c r="S38" s="4">
        <v>36.504999999999995</v>
      </c>
      <c r="T38" s="6">
        <v>0</v>
      </c>
      <c r="U38" s="4">
        <v>28.494999999999997</v>
      </c>
      <c r="V38" s="4">
        <v>43.694999999999993</v>
      </c>
      <c r="W38" s="6">
        <v>0</v>
      </c>
      <c r="X38" s="4">
        <v>0</v>
      </c>
      <c r="Y38" s="4">
        <v>0</v>
      </c>
      <c r="Z38" s="6">
        <v>0</v>
      </c>
      <c r="AA38" s="2">
        <v>0</v>
      </c>
      <c r="AB38" s="4">
        <v>0</v>
      </c>
      <c r="AC38" s="4">
        <v>0</v>
      </c>
      <c r="AD38" s="6">
        <f t="shared" si="21"/>
        <v>0</v>
      </c>
      <c r="AE38" s="4">
        <v>0</v>
      </c>
      <c r="AF38" s="4">
        <v>0</v>
      </c>
      <c r="AG38" s="6">
        <f t="shared" si="22"/>
        <v>0</v>
      </c>
      <c r="AH38" s="4">
        <v>0</v>
      </c>
      <c r="AI38" s="4">
        <v>0</v>
      </c>
      <c r="AJ38" s="6">
        <f t="shared" si="23"/>
        <v>0</v>
      </c>
      <c r="AK38" s="2">
        <v>0</v>
      </c>
      <c r="AL38" s="4">
        <v>0</v>
      </c>
      <c r="AM38" s="4">
        <v>0</v>
      </c>
      <c r="AN38" s="6">
        <f t="shared" si="24"/>
        <v>0</v>
      </c>
      <c r="AO38" s="4">
        <v>0</v>
      </c>
      <c r="AP38" s="4">
        <v>0</v>
      </c>
      <c r="AQ38" s="6">
        <f t="shared" si="25"/>
        <v>0</v>
      </c>
      <c r="AR38" s="4">
        <v>0</v>
      </c>
      <c r="AS38" s="4">
        <v>0</v>
      </c>
      <c r="AT38" s="6">
        <f t="shared" si="26"/>
        <v>0</v>
      </c>
      <c r="AX38" s="6">
        <f t="shared" si="27"/>
        <v>0</v>
      </c>
      <c r="BA38" s="6">
        <f t="shared" si="28"/>
        <v>0</v>
      </c>
      <c r="BD38" s="6">
        <f t="shared" si="29"/>
        <v>0</v>
      </c>
      <c r="BH38" s="6">
        <f t="shared" si="30"/>
        <v>0</v>
      </c>
      <c r="BK38" s="6">
        <f t="shared" si="31"/>
        <v>0</v>
      </c>
      <c r="BN38" s="6">
        <f t="shared" si="32"/>
        <v>0</v>
      </c>
      <c r="BR38" s="6">
        <f t="shared" si="33"/>
        <v>0</v>
      </c>
      <c r="BU38" s="6">
        <f t="shared" si="34"/>
        <v>0</v>
      </c>
      <c r="BX38" s="6">
        <f t="shared" si="35"/>
        <v>0</v>
      </c>
    </row>
    <row r="39" spans="1:76" x14ac:dyDescent="0.2">
      <c r="A39" t="s">
        <v>294</v>
      </c>
      <c r="B39" t="s">
        <v>208</v>
      </c>
      <c r="C39">
        <v>2006</v>
      </c>
      <c r="D39" s="22">
        <v>15</v>
      </c>
      <c r="E39" t="s">
        <v>307</v>
      </c>
      <c r="F39" t="s">
        <v>277</v>
      </c>
      <c r="G39" s="6">
        <f t="shared" si="18"/>
        <v>0</v>
      </c>
      <c r="H39" s="6">
        <f t="shared" si="19"/>
        <v>0</v>
      </c>
      <c r="I39" s="22" t="str">
        <f t="shared" si="20"/>
        <v>Nein</v>
      </c>
      <c r="J39" s="4">
        <f>MAX(S39,AC39,AM39,AW39,BG39,BQ39)+LARGE((S39,AC39,AM39,AW39,BG39,BQ39),2)+MAX(V39,Y39,AF39,AI39,AP39,AS39,AZ39,BC39,BJ39,BM39,BT39,BW39)+LARGE((V39,Y39,AF39,AI39,AP39,AS39,AZ39,BC39,BJ39,BM39,BT39,BW39),2)</f>
        <v>77.570000000000007</v>
      </c>
      <c r="K39" s="2">
        <f>VLOOKUP(C39,Quali_W[#All],4,0)</f>
        <v>0</v>
      </c>
      <c r="L39" s="4">
        <f>VLOOKUP(C39,Quali_W[#All],5,0)</f>
        <v>31.2</v>
      </c>
      <c r="M39" s="4">
        <f>VLOOKUP(C39,Quali_W[#All],6,0)</f>
        <v>40.700000000000003</v>
      </c>
      <c r="N39" s="4">
        <f>VLOOKUP(C39,Quali_W[#All],7,0)</f>
        <v>29.6</v>
      </c>
      <c r="O39" s="4">
        <f>VLOOKUP(C39,Quali_W[#All],8,0)</f>
        <v>47.5</v>
      </c>
      <c r="P39" s="4">
        <f>VLOOKUP(C39,Quali_W[#All],9,0)</f>
        <v>176.4</v>
      </c>
      <c r="Q39" s="2">
        <v>0</v>
      </c>
      <c r="R39" s="4">
        <v>28.020000000000003</v>
      </c>
      <c r="S39" s="4">
        <v>35.320000000000007</v>
      </c>
      <c r="T39" s="6">
        <v>0</v>
      </c>
      <c r="U39" s="4">
        <v>26.95</v>
      </c>
      <c r="V39" s="4">
        <v>42.25</v>
      </c>
      <c r="W39" s="6">
        <v>0</v>
      </c>
      <c r="X39" s="4">
        <v>0</v>
      </c>
      <c r="Y39" s="4">
        <v>0</v>
      </c>
      <c r="Z39" s="6">
        <v>0</v>
      </c>
      <c r="AA39" s="2">
        <v>0</v>
      </c>
      <c r="AB39" s="4">
        <v>0</v>
      </c>
      <c r="AC39" s="4">
        <v>0</v>
      </c>
      <c r="AD39" s="6">
        <f t="shared" si="21"/>
        <v>0</v>
      </c>
      <c r="AE39" s="4">
        <v>0</v>
      </c>
      <c r="AF39" s="4">
        <v>0</v>
      </c>
      <c r="AG39" s="6">
        <f t="shared" si="22"/>
        <v>0</v>
      </c>
      <c r="AH39" s="4">
        <v>0</v>
      </c>
      <c r="AI39" s="4">
        <v>0</v>
      </c>
      <c r="AJ39" s="6">
        <f t="shared" si="23"/>
        <v>0</v>
      </c>
      <c r="AK39" s="2">
        <v>0</v>
      </c>
      <c r="AL39" s="4">
        <v>0</v>
      </c>
      <c r="AM39" s="4">
        <v>0</v>
      </c>
      <c r="AN39" s="6">
        <f t="shared" si="24"/>
        <v>0</v>
      </c>
      <c r="AO39" s="4">
        <v>0</v>
      </c>
      <c r="AP39" s="4">
        <v>0</v>
      </c>
      <c r="AQ39" s="6">
        <f t="shared" si="25"/>
        <v>0</v>
      </c>
      <c r="AR39" s="4">
        <v>0</v>
      </c>
      <c r="AS39" s="4">
        <v>0</v>
      </c>
      <c r="AT39" s="6">
        <f t="shared" si="26"/>
        <v>0</v>
      </c>
      <c r="AX39" s="6">
        <f t="shared" si="27"/>
        <v>0</v>
      </c>
      <c r="BA39" s="6">
        <f t="shared" si="28"/>
        <v>0</v>
      </c>
      <c r="BD39" s="6">
        <f t="shared" si="29"/>
        <v>0</v>
      </c>
      <c r="BH39" s="6">
        <f t="shared" si="30"/>
        <v>0</v>
      </c>
      <c r="BK39" s="6">
        <f t="shared" si="31"/>
        <v>0</v>
      </c>
      <c r="BN39" s="6">
        <f t="shared" si="32"/>
        <v>0</v>
      </c>
      <c r="BR39" s="6">
        <f t="shared" si="33"/>
        <v>0</v>
      </c>
      <c r="BU39" s="6">
        <f t="shared" si="34"/>
        <v>0</v>
      </c>
      <c r="BX39" s="6">
        <f t="shared" si="35"/>
        <v>0</v>
      </c>
    </row>
    <row r="40" spans="1:76" x14ac:dyDescent="0.2">
      <c r="A40" t="s">
        <v>49</v>
      </c>
      <c r="B40" t="s">
        <v>50</v>
      </c>
      <c r="C40">
        <v>2006</v>
      </c>
      <c r="D40" s="22">
        <v>15</v>
      </c>
      <c r="E40" t="s">
        <v>308</v>
      </c>
      <c r="F40" t="s">
        <v>139</v>
      </c>
      <c r="G40" s="6">
        <f t="shared" si="18"/>
        <v>0</v>
      </c>
      <c r="H40" s="6">
        <f t="shared" si="19"/>
        <v>0</v>
      </c>
      <c r="I40" s="22" t="str">
        <f t="shared" si="20"/>
        <v>Nein</v>
      </c>
      <c r="J40" s="4">
        <f>MAX(S40,AC40,AM40,AW40,BG40,BQ40)+LARGE((S40,AC40,AM40,AW40,BG40,BQ40),2)+MAX(V40,Y40,AF40,AI40,AP40,AS40,AZ40,BC40,BJ40,BM40,BT40,BW40)+LARGE((V40,Y40,AF40,AI40,AP40,AS40,AZ40,BC40,BJ40,BM40,BT40,BW40),2)</f>
        <v>77.069999999999993</v>
      </c>
      <c r="K40" s="2">
        <f>VLOOKUP(C40,Quali_W[#All],4,0)</f>
        <v>0</v>
      </c>
      <c r="L40" s="4">
        <f>VLOOKUP(C40,Quali_W[#All],5,0)</f>
        <v>31.2</v>
      </c>
      <c r="M40" s="4">
        <f>VLOOKUP(C40,Quali_W[#All],6,0)</f>
        <v>40.700000000000003</v>
      </c>
      <c r="N40" s="4">
        <f>VLOOKUP(C40,Quali_W[#All],7,0)</f>
        <v>29.6</v>
      </c>
      <c r="O40" s="4">
        <f>VLOOKUP(C40,Quali_W[#All],8,0)</f>
        <v>47.5</v>
      </c>
      <c r="P40" s="4">
        <f>VLOOKUP(C40,Quali_W[#All],9,0)</f>
        <v>176.4</v>
      </c>
      <c r="Q40" s="2">
        <v>0</v>
      </c>
      <c r="R40" s="4">
        <v>24.549999999999997</v>
      </c>
      <c r="S40" s="4">
        <v>31.549999999999997</v>
      </c>
      <c r="T40" s="6">
        <v>0</v>
      </c>
      <c r="U40" s="4">
        <v>30.519999999999996</v>
      </c>
      <c r="V40" s="4">
        <v>45.519999999999996</v>
      </c>
      <c r="W40" s="6">
        <v>0</v>
      </c>
      <c r="X40" s="4">
        <v>0</v>
      </c>
      <c r="Y40" s="4">
        <v>0</v>
      </c>
      <c r="Z40" s="6">
        <v>0</v>
      </c>
      <c r="AA40" s="2">
        <v>0</v>
      </c>
      <c r="AB40" s="4">
        <v>0</v>
      </c>
      <c r="AC40" s="4">
        <v>0</v>
      </c>
      <c r="AD40" s="6">
        <f t="shared" si="21"/>
        <v>0</v>
      </c>
      <c r="AE40" s="4">
        <v>0</v>
      </c>
      <c r="AF40" s="4">
        <v>0</v>
      </c>
      <c r="AG40" s="6">
        <f t="shared" si="22"/>
        <v>0</v>
      </c>
      <c r="AH40" s="4">
        <v>0</v>
      </c>
      <c r="AI40" s="4">
        <v>0</v>
      </c>
      <c r="AJ40" s="6">
        <f t="shared" si="23"/>
        <v>0</v>
      </c>
      <c r="AK40" s="2">
        <v>0</v>
      </c>
      <c r="AL40" s="4">
        <v>0</v>
      </c>
      <c r="AM40" s="4">
        <v>0</v>
      </c>
      <c r="AN40" s="6">
        <f t="shared" si="24"/>
        <v>0</v>
      </c>
      <c r="AO40" s="4">
        <v>0</v>
      </c>
      <c r="AP40" s="4">
        <v>0</v>
      </c>
      <c r="AQ40" s="6">
        <f t="shared" si="25"/>
        <v>0</v>
      </c>
      <c r="AR40" s="4">
        <v>0</v>
      </c>
      <c r="AS40" s="4">
        <v>0</v>
      </c>
      <c r="AT40" s="6">
        <f t="shared" si="26"/>
        <v>0</v>
      </c>
      <c r="AX40" s="6">
        <f t="shared" si="27"/>
        <v>0</v>
      </c>
      <c r="BA40" s="6">
        <f t="shared" si="28"/>
        <v>0</v>
      </c>
      <c r="BD40" s="6">
        <f t="shared" si="29"/>
        <v>0</v>
      </c>
      <c r="BH40" s="6">
        <f t="shared" si="30"/>
        <v>0</v>
      </c>
      <c r="BK40" s="6">
        <f t="shared" si="31"/>
        <v>0</v>
      </c>
      <c r="BN40" s="6">
        <f t="shared" si="32"/>
        <v>0</v>
      </c>
      <c r="BR40" s="6">
        <f t="shared" si="33"/>
        <v>0</v>
      </c>
      <c r="BU40" s="6">
        <f t="shared" si="34"/>
        <v>0</v>
      </c>
      <c r="BX40" s="6">
        <f t="shared" si="35"/>
        <v>0</v>
      </c>
    </row>
    <row r="41" spans="1:76" x14ac:dyDescent="0.2">
      <c r="A41" t="s">
        <v>38</v>
      </c>
      <c r="B41" t="s">
        <v>39</v>
      </c>
      <c r="C41">
        <v>2006</v>
      </c>
      <c r="D41" s="22">
        <v>15</v>
      </c>
      <c r="E41" t="s">
        <v>51</v>
      </c>
      <c r="F41" t="s">
        <v>127</v>
      </c>
      <c r="G41" s="6">
        <f t="shared" si="18"/>
        <v>1</v>
      </c>
      <c r="H41" s="6">
        <f t="shared" si="19"/>
        <v>0</v>
      </c>
      <c r="I41" s="22" t="str">
        <f t="shared" si="20"/>
        <v>Nein</v>
      </c>
      <c r="J41" s="4">
        <f>MAX(S41,AC41,AM41,AW41,BG41,BQ41)+LARGE((S41,AC41,AM41,AW41,BG41,BQ41),2)+MAX(V41,Y41,AF41,AI41,AP41,AS41,AZ41,BC41,BJ41,BM41,BT41,BW41)+LARGE((V41,Y41,AF41,AI41,AP41,AS41,AZ41,BC41,BJ41,BM41,BT41,BW41),2)</f>
        <v>52.694999999999993</v>
      </c>
      <c r="K41" s="2">
        <f>VLOOKUP(C41,Quali_W[#All],4,0)</f>
        <v>0</v>
      </c>
      <c r="L41" s="4">
        <f>VLOOKUP(C41,Quali_W[#All],5,0)</f>
        <v>31.2</v>
      </c>
      <c r="M41" s="4">
        <f>VLOOKUP(C41,Quali_W[#All],6,0)</f>
        <v>40.700000000000003</v>
      </c>
      <c r="N41" s="4">
        <f>VLOOKUP(C41,Quali_W[#All],7,0)</f>
        <v>29.6</v>
      </c>
      <c r="O41" s="4">
        <f>VLOOKUP(C41,Quali_W[#All],8,0)</f>
        <v>47.5</v>
      </c>
      <c r="P41" s="4">
        <f>VLOOKUP(C41,Quali_W[#All],9,0)</f>
        <v>176.4</v>
      </c>
      <c r="Q41" s="2">
        <v>0</v>
      </c>
      <c r="R41" s="4">
        <v>32.65</v>
      </c>
      <c r="S41" s="4">
        <v>42.349999999999994</v>
      </c>
      <c r="T41" s="6">
        <v>1</v>
      </c>
      <c r="U41" s="4">
        <v>6.1449999999999996</v>
      </c>
      <c r="V41" s="4">
        <v>10.344999999999999</v>
      </c>
      <c r="W41" s="6">
        <v>0</v>
      </c>
      <c r="X41" s="4">
        <v>0</v>
      </c>
      <c r="Y41" s="4">
        <v>0</v>
      </c>
      <c r="Z41" s="6">
        <v>0</v>
      </c>
      <c r="AA41" s="2">
        <v>0</v>
      </c>
      <c r="AB41" s="4">
        <v>0</v>
      </c>
      <c r="AC41" s="4">
        <v>0</v>
      </c>
      <c r="AD41" s="6">
        <f t="shared" si="21"/>
        <v>0</v>
      </c>
      <c r="AE41" s="4">
        <v>0</v>
      </c>
      <c r="AF41" s="4">
        <v>0</v>
      </c>
      <c r="AG41" s="6">
        <f t="shared" si="22"/>
        <v>0</v>
      </c>
      <c r="AH41" s="4">
        <v>0</v>
      </c>
      <c r="AI41" s="4">
        <v>0</v>
      </c>
      <c r="AJ41" s="6">
        <f t="shared" si="23"/>
        <v>0</v>
      </c>
      <c r="AK41" s="2">
        <v>0</v>
      </c>
      <c r="AL41" s="4">
        <v>0</v>
      </c>
      <c r="AM41" s="4">
        <v>0</v>
      </c>
      <c r="AN41" s="6">
        <f t="shared" si="24"/>
        <v>0</v>
      </c>
      <c r="AO41" s="4">
        <v>0</v>
      </c>
      <c r="AP41" s="4">
        <v>0</v>
      </c>
      <c r="AQ41" s="6">
        <f t="shared" si="25"/>
        <v>0</v>
      </c>
      <c r="AR41" s="4">
        <v>0</v>
      </c>
      <c r="AS41" s="4">
        <v>0</v>
      </c>
      <c r="AT41" s="6">
        <f t="shared" si="26"/>
        <v>0</v>
      </c>
      <c r="AX41" s="6">
        <f t="shared" si="27"/>
        <v>0</v>
      </c>
      <c r="BA41" s="6">
        <f t="shared" si="28"/>
        <v>0</v>
      </c>
      <c r="BD41" s="6">
        <f t="shared" si="29"/>
        <v>0</v>
      </c>
      <c r="BH41" s="6">
        <f t="shared" si="30"/>
        <v>0</v>
      </c>
      <c r="BK41" s="6">
        <f t="shared" si="31"/>
        <v>0</v>
      </c>
      <c r="BN41" s="6">
        <f t="shared" si="32"/>
        <v>0</v>
      </c>
      <c r="BR41" s="6">
        <f t="shared" si="33"/>
        <v>0</v>
      </c>
      <c r="BU41" s="6">
        <f t="shared" si="34"/>
        <v>0</v>
      </c>
      <c r="BX41" s="6">
        <f t="shared" si="35"/>
        <v>0</v>
      </c>
    </row>
    <row r="42" spans="1:76" x14ac:dyDescent="0.2">
      <c r="A42" t="s">
        <v>45</v>
      </c>
      <c r="B42" t="s">
        <v>46</v>
      </c>
      <c r="C42">
        <v>2006</v>
      </c>
      <c r="D42" s="22">
        <v>15</v>
      </c>
      <c r="E42" t="s">
        <v>56</v>
      </c>
      <c r="F42" t="s">
        <v>137</v>
      </c>
      <c r="G42" s="6">
        <f t="shared" si="18"/>
        <v>0</v>
      </c>
      <c r="H42" s="6">
        <f t="shared" si="19"/>
        <v>0</v>
      </c>
      <c r="I42" s="22" t="str">
        <f t="shared" si="20"/>
        <v>Nein</v>
      </c>
      <c r="J42" s="4">
        <f>MAX(S42,AC42,AM42,AW42,BG42,BQ42)+LARGE((S42,AC42,AM42,AW42,BG42,BQ42),2)+MAX(V42,Y42,AF42,AI42,AP42,AS42,AZ42,BC42,BJ42,BM42,BT42,BW42)+LARGE((V42,Y42,AF42,AI42,AP42,AS42,AZ42,BC42,BJ42,BM42,BT42,BW42),2)</f>
        <v>60.71</v>
      </c>
      <c r="K42" s="2">
        <f>VLOOKUP(C42,Quali_W[#All],4,0)</f>
        <v>0</v>
      </c>
      <c r="L42" s="4">
        <f>VLOOKUP(C42,Quali_W[#All],5,0)</f>
        <v>31.2</v>
      </c>
      <c r="M42" s="4">
        <f>VLOOKUP(C42,Quali_W[#All],6,0)</f>
        <v>40.700000000000003</v>
      </c>
      <c r="N42" s="4">
        <f>VLOOKUP(C42,Quali_W[#All],7,0)</f>
        <v>29.6</v>
      </c>
      <c r="O42" s="4">
        <f>VLOOKUP(C42,Quali_W[#All],8,0)</f>
        <v>47.5</v>
      </c>
      <c r="P42" s="4">
        <f>VLOOKUP(C42,Quali_W[#All],9,0)</f>
        <v>176.4</v>
      </c>
      <c r="Q42" s="2">
        <v>0</v>
      </c>
      <c r="R42" s="4">
        <v>12.234999999999999</v>
      </c>
      <c r="S42" s="4">
        <v>15.834999999999999</v>
      </c>
      <c r="T42" s="6">
        <v>0</v>
      </c>
      <c r="U42" s="4">
        <v>27.975000000000001</v>
      </c>
      <c r="V42" s="4">
        <v>44.875</v>
      </c>
      <c r="W42" s="6">
        <v>0</v>
      </c>
      <c r="X42" s="4">
        <v>0</v>
      </c>
      <c r="Y42" s="4">
        <v>0</v>
      </c>
      <c r="Z42" s="6">
        <v>0</v>
      </c>
      <c r="AA42" s="2">
        <v>0</v>
      </c>
      <c r="AB42" s="4">
        <v>0</v>
      </c>
      <c r="AC42" s="4">
        <v>0</v>
      </c>
      <c r="AD42" s="6">
        <f t="shared" si="21"/>
        <v>0</v>
      </c>
      <c r="AE42" s="4">
        <v>0</v>
      </c>
      <c r="AF42" s="4">
        <v>0</v>
      </c>
      <c r="AG42" s="6">
        <f t="shared" si="22"/>
        <v>0</v>
      </c>
      <c r="AH42" s="4">
        <v>0</v>
      </c>
      <c r="AI42" s="4">
        <v>0</v>
      </c>
      <c r="AJ42" s="6">
        <f t="shared" si="23"/>
        <v>0</v>
      </c>
      <c r="AK42" s="2">
        <v>0</v>
      </c>
      <c r="AL42" s="4">
        <v>0</v>
      </c>
      <c r="AM42" s="4">
        <v>0</v>
      </c>
      <c r="AN42" s="6">
        <f t="shared" si="24"/>
        <v>0</v>
      </c>
      <c r="AO42" s="4">
        <v>0</v>
      </c>
      <c r="AP42" s="4">
        <v>0</v>
      </c>
      <c r="AQ42" s="6">
        <f t="shared" si="25"/>
        <v>0</v>
      </c>
      <c r="AR42" s="4">
        <v>0</v>
      </c>
      <c r="AS42" s="4">
        <v>0</v>
      </c>
      <c r="AT42" s="6">
        <f t="shared" si="26"/>
        <v>0</v>
      </c>
      <c r="AX42" s="6">
        <f t="shared" si="27"/>
        <v>0</v>
      </c>
      <c r="BA42" s="6">
        <f t="shared" si="28"/>
        <v>0</v>
      </c>
      <c r="BD42" s="6">
        <f t="shared" si="29"/>
        <v>0</v>
      </c>
      <c r="BH42" s="6">
        <f t="shared" si="30"/>
        <v>0</v>
      </c>
      <c r="BK42" s="6">
        <f t="shared" si="31"/>
        <v>0</v>
      </c>
      <c r="BN42" s="6">
        <f t="shared" si="32"/>
        <v>0</v>
      </c>
      <c r="BR42" s="6">
        <f t="shared" si="33"/>
        <v>0</v>
      </c>
      <c r="BU42" s="6">
        <f t="shared" si="34"/>
        <v>0</v>
      </c>
      <c r="BX42" s="6">
        <f t="shared" si="35"/>
        <v>0</v>
      </c>
    </row>
    <row r="43" spans="1:76" x14ac:dyDescent="0.2">
      <c r="A43" t="s">
        <v>295</v>
      </c>
      <c r="B43" t="s">
        <v>228</v>
      </c>
      <c r="C43">
        <v>2006</v>
      </c>
      <c r="D43" s="22">
        <v>15</v>
      </c>
      <c r="E43" t="s">
        <v>308</v>
      </c>
      <c r="F43" t="s">
        <v>278</v>
      </c>
      <c r="G43" s="6">
        <f t="shared" si="18"/>
        <v>0</v>
      </c>
      <c r="H43" s="6">
        <f t="shared" si="19"/>
        <v>0</v>
      </c>
      <c r="I43" s="22" t="str">
        <f t="shared" si="20"/>
        <v>Nein</v>
      </c>
      <c r="J43" s="4">
        <f>MAX(S43,AC43,AM43,AW43,BG43,BQ43)+LARGE((S43,AC43,AM43,AW43,BG43,BQ43),2)+MAX(V43,Y43,AF43,AI43,AP43,AS43,AZ43,BC43,BJ43,BM43,BT43,BW43)+LARGE((V43,Y43,AF43,AI43,AP43,AS43,AZ43,BC43,BJ43,BM43,BT43,BW43),2)</f>
        <v>55.655000000000001</v>
      </c>
      <c r="K43" s="2">
        <f>VLOOKUP(C43,Quali_W[#All],4,0)</f>
        <v>0</v>
      </c>
      <c r="L43" s="4">
        <f>VLOOKUP(C43,Quali_W[#All],5,0)</f>
        <v>31.2</v>
      </c>
      <c r="M43" s="4">
        <f>VLOOKUP(C43,Quali_W[#All],6,0)</f>
        <v>40.700000000000003</v>
      </c>
      <c r="N43" s="4">
        <f>VLOOKUP(C43,Quali_W[#All],7,0)</f>
        <v>29.6</v>
      </c>
      <c r="O43" s="4">
        <f>VLOOKUP(C43,Quali_W[#All],8,0)</f>
        <v>47.5</v>
      </c>
      <c r="P43" s="4">
        <f>VLOOKUP(C43,Quali_W[#All],9,0)</f>
        <v>176.4</v>
      </c>
      <c r="Q43" s="2">
        <v>0</v>
      </c>
      <c r="R43" s="4">
        <v>12.625</v>
      </c>
      <c r="S43" s="4">
        <v>16.925000000000001</v>
      </c>
      <c r="T43" s="6">
        <v>0</v>
      </c>
      <c r="U43" s="4">
        <v>24.130000000000003</v>
      </c>
      <c r="V43" s="4">
        <v>38.730000000000004</v>
      </c>
      <c r="W43" s="6">
        <v>0</v>
      </c>
      <c r="X43" s="4">
        <v>0</v>
      </c>
      <c r="Y43" s="4">
        <v>0</v>
      </c>
      <c r="Z43" s="6">
        <v>0</v>
      </c>
      <c r="AA43" s="2">
        <v>0</v>
      </c>
      <c r="AB43" s="4">
        <v>0</v>
      </c>
      <c r="AC43" s="4">
        <v>0</v>
      </c>
      <c r="AD43" s="6">
        <f t="shared" si="21"/>
        <v>0</v>
      </c>
      <c r="AE43" s="4">
        <v>0</v>
      </c>
      <c r="AF43" s="4">
        <v>0</v>
      </c>
      <c r="AG43" s="6">
        <f t="shared" si="22"/>
        <v>0</v>
      </c>
      <c r="AH43" s="4">
        <v>0</v>
      </c>
      <c r="AI43" s="4">
        <v>0</v>
      </c>
      <c r="AJ43" s="6">
        <f t="shared" si="23"/>
        <v>0</v>
      </c>
      <c r="AK43" s="2">
        <v>0</v>
      </c>
      <c r="AL43" s="4">
        <v>0</v>
      </c>
      <c r="AM43" s="4">
        <v>0</v>
      </c>
      <c r="AN43" s="6">
        <f t="shared" si="24"/>
        <v>0</v>
      </c>
      <c r="AO43" s="4">
        <v>0</v>
      </c>
      <c r="AP43" s="4">
        <v>0</v>
      </c>
      <c r="AQ43" s="6">
        <f t="shared" si="25"/>
        <v>0</v>
      </c>
      <c r="AR43" s="4">
        <v>0</v>
      </c>
      <c r="AS43" s="4">
        <v>0</v>
      </c>
      <c r="AT43" s="6">
        <f t="shared" si="26"/>
        <v>0</v>
      </c>
      <c r="AX43" s="6">
        <f t="shared" si="27"/>
        <v>0</v>
      </c>
      <c r="BA43" s="6">
        <f t="shared" si="28"/>
        <v>0</v>
      </c>
      <c r="BD43" s="6">
        <f t="shared" si="29"/>
        <v>0</v>
      </c>
      <c r="BH43" s="6">
        <f t="shared" si="30"/>
        <v>0</v>
      </c>
      <c r="BK43" s="6">
        <f t="shared" si="31"/>
        <v>0</v>
      </c>
      <c r="BN43" s="6">
        <f t="shared" si="32"/>
        <v>0</v>
      </c>
      <c r="BR43" s="6">
        <f t="shared" si="33"/>
        <v>0</v>
      </c>
      <c r="BU43" s="6">
        <f t="shared" si="34"/>
        <v>0</v>
      </c>
      <c r="BX43" s="6">
        <f t="shared" si="35"/>
        <v>0</v>
      </c>
    </row>
    <row r="44" spans="1:76" x14ac:dyDescent="0.2">
      <c r="A44" t="s">
        <v>33</v>
      </c>
      <c r="B44" t="s">
        <v>34</v>
      </c>
      <c r="C44">
        <v>2007</v>
      </c>
      <c r="D44" s="22">
        <v>14</v>
      </c>
      <c r="E44" t="s">
        <v>37</v>
      </c>
      <c r="F44" t="s">
        <v>144</v>
      </c>
      <c r="G44" s="6">
        <f t="shared" si="18"/>
        <v>1</v>
      </c>
      <c r="H44" s="6">
        <f t="shared" si="19"/>
        <v>2</v>
      </c>
      <c r="I44" s="22" t="str">
        <f t="shared" si="20"/>
        <v>Nein</v>
      </c>
      <c r="J44" s="4">
        <f>MAX(S44,AC44,AM44,AW44,BG44,BQ44)+LARGE((S44,AC44,AM44,AW44,BG44,BQ44),2)+MAX(V44,Y44,AF44,AI44,AP44,AS44,AZ44,BC44,BJ44,BM44,BT44,BW44)+LARGE((V44,Y44,AF44,AI44,AP44,AS44,AZ44,BC44,BJ44,BM44,BT44,BW44),2)</f>
        <v>142.13999999999999</v>
      </c>
      <c r="K44" s="2">
        <f>VLOOKUP(C44,Quali_W[#All],4,0)</f>
        <v>0</v>
      </c>
      <c r="L44" s="4">
        <f>VLOOKUP(C44,Quali_W[#All],5,0)</f>
        <v>30.8</v>
      </c>
      <c r="M44" s="4">
        <f>VLOOKUP(C44,Quali_W[#All],6,0)</f>
        <v>40.299999999999997</v>
      </c>
      <c r="N44" s="4">
        <f>VLOOKUP(C44,Quali_W[#All],7,0)</f>
        <v>29.4</v>
      </c>
      <c r="O44" s="4">
        <f>VLOOKUP(C44,Quali_W[#All],8,0)</f>
        <v>46.9</v>
      </c>
      <c r="P44" s="4">
        <f>VLOOKUP(C44,Quali_W[#All],9,0)</f>
        <v>174.4</v>
      </c>
      <c r="Q44" s="2">
        <v>0</v>
      </c>
      <c r="R44" s="4">
        <v>32.454999999999998</v>
      </c>
      <c r="S44" s="4">
        <v>42.155000000000001</v>
      </c>
      <c r="T44" s="6">
        <v>1</v>
      </c>
      <c r="U44" s="4">
        <v>30.340000000000003</v>
      </c>
      <c r="V44" s="4">
        <v>50.34</v>
      </c>
      <c r="W44" s="6">
        <v>1</v>
      </c>
      <c r="X44" s="4">
        <v>29.744999999999997</v>
      </c>
      <c r="Y44" s="4">
        <v>49.644999999999996</v>
      </c>
      <c r="Z44" s="6">
        <v>1</v>
      </c>
      <c r="AA44" s="2">
        <v>0</v>
      </c>
      <c r="AB44" s="4">
        <v>0</v>
      </c>
      <c r="AC44" s="4">
        <v>0</v>
      </c>
      <c r="AD44" s="6">
        <f t="shared" si="21"/>
        <v>0</v>
      </c>
      <c r="AE44" s="4">
        <v>0</v>
      </c>
      <c r="AF44" s="4">
        <v>0</v>
      </c>
      <c r="AG44" s="6">
        <f t="shared" si="22"/>
        <v>0</v>
      </c>
      <c r="AH44" s="4">
        <v>0</v>
      </c>
      <c r="AI44" s="4">
        <v>0</v>
      </c>
      <c r="AJ44" s="6">
        <f t="shared" si="23"/>
        <v>0</v>
      </c>
      <c r="AK44" s="2">
        <v>0</v>
      </c>
      <c r="AL44" s="4">
        <v>0</v>
      </c>
      <c r="AM44" s="4">
        <v>0</v>
      </c>
      <c r="AN44" s="6">
        <f t="shared" si="24"/>
        <v>0</v>
      </c>
      <c r="AO44" s="4">
        <v>0</v>
      </c>
      <c r="AP44" s="4">
        <v>0</v>
      </c>
      <c r="AQ44" s="6">
        <f t="shared" si="25"/>
        <v>0</v>
      </c>
      <c r="AR44" s="4">
        <v>0</v>
      </c>
      <c r="AS44" s="4">
        <v>0</v>
      </c>
      <c r="AT44" s="6">
        <f t="shared" si="26"/>
        <v>0</v>
      </c>
      <c r="AX44" s="6">
        <f t="shared" si="27"/>
        <v>0</v>
      </c>
      <c r="BA44" s="6">
        <f t="shared" si="28"/>
        <v>0</v>
      </c>
      <c r="BD44" s="6">
        <f t="shared" si="29"/>
        <v>0</v>
      </c>
      <c r="BH44" s="6">
        <f t="shared" si="30"/>
        <v>0</v>
      </c>
      <c r="BK44" s="6">
        <f t="shared" si="31"/>
        <v>0</v>
      </c>
      <c r="BN44" s="6">
        <f t="shared" si="32"/>
        <v>0</v>
      </c>
      <c r="BR44" s="6">
        <f t="shared" si="33"/>
        <v>0</v>
      </c>
      <c r="BU44" s="6">
        <f t="shared" si="34"/>
        <v>0</v>
      </c>
      <c r="BX44" s="6">
        <f t="shared" si="35"/>
        <v>0</v>
      </c>
    </row>
    <row r="45" spans="1:76" x14ac:dyDescent="0.2">
      <c r="A45" t="s">
        <v>213</v>
      </c>
      <c r="B45" t="s">
        <v>204</v>
      </c>
      <c r="C45">
        <v>2007</v>
      </c>
      <c r="D45" s="22">
        <v>14</v>
      </c>
      <c r="E45" t="s">
        <v>308</v>
      </c>
      <c r="F45" t="s">
        <v>214</v>
      </c>
      <c r="G45" s="6">
        <f t="shared" si="18"/>
        <v>0</v>
      </c>
      <c r="H45" s="6">
        <f t="shared" si="19"/>
        <v>0</v>
      </c>
      <c r="I45" s="22" t="str">
        <f t="shared" si="20"/>
        <v>Nein</v>
      </c>
      <c r="J45" s="4">
        <f>MAX(S45,AC45,AM45,AW45,BG45,BQ45)+LARGE((S45,AC45,AM45,AW45,BG45,BQ45),2)+MAX(V45,Y45,AF45,AI45,AP45,AS45,AZ45,BC45,BJ45,BM45,BT45,BW45)+LARGE((V45,Y45,AF45,AI45,AP45,AS45,AZ45,BC45,BJ45,BM45,BT45,BW45),2)</f>
        <v>128.44</v>
      </c>
      <c r="K45" s="2">
        <f>VLOOKUP(C45,Quali_W[#All],4,0)</f>
        <v>0</v>
      </c>
      <c r="L45" s="4">
        <f>VLOOKUP(C45,Quali_W[#All],5,0)</f>
        <v>30.8</v>
      </c>
      <c r="M45" s="4">
        <f>VLOOKUP(C45,Quali_W[#All],6,0)</f>
        <v>40.299999999999997</v>
      </c>
      <c r="N45" s="4">
        <f>VLOOKUP(C45,Quali_W[#All],7,0)</f>
        <v>29.4</v>
      </c>
      <c r="O45" s="4">
        <f>VLOOKUP(C45,Quali_W[#All],8,0)</f>
        <v>46.9</v>
      </c>
      <c r="P45" s="4">
        <f>VLOOKUP(C45,Quali_W[#All],9,0)</f>
        <v>174.4</v>
      </c>
      <c r="Q45" s="2">
        <v>0</v>
      </c>
      <c r="R45" s="4">
        <v>29.2</v>
      </c>
      <c r="S45" s="4">
        <v>39</v>
      </c>
      <c r="T45" s="6">
        <v>0</v>
      </c>
      <c r="U45" s="4">
        <v>29.79</v>
      </c>
      <c r="V45" s="4">
        <v>44.59</v>
      </c>
      <c r="W45" s="6">
        <v>0</v>
      </c>
      <c r="X45" s="4">
        <v>29.55</v>
      </c>
      <c r="Y45" s="4">
        <v>44.849999999999994</v>
      </c>
      <c r="Z45" s="6">
        <v>0</v>
      </c>
      <c r="AA45" s="2">
        <v>0</v>
      </c>
      <c r="AB45" s="4">
        <v>0</v>
      </c>
      <c r="AC45" s="4">
        <v>0</v>
      </c>
      <c r="AD45" s="6">
        <f t="shared" si="21"/>
        <v>0</v>
      </c>
      <c r="AE45" s="4">
        <v>0</v>
      </c>
      <c r="AF45" s="4">
        <v>0</v>
      </c>
      <c r="AG45" s="6">
        <f t="shared" si="22"/>
        <v>0</v>
      </c>
      <c r="AH45" s="4">
        <v>0</v>
      </c>
      <c r="AI45" s="4">
        <v>0</v>
      </c>
      <c r="AJ45" s="6">
        <f t="shared" si="23"/>
        <v>0</v>
      </c>
      <c r="AK45" s="2">
        <v>0</v>
      </c>
      <c r="AL45" s="4">
        <v>0</v>
      </c>
      <c r="AM45" s="4">
        <v>0</v>
      </c>
      <c r="AN45" s="6">
        <f t="shared" si="24"/>
        <v>0</v>
      </c>
      <c r="AO45" s="4">
        <v>0</v>
      </c>
      <c r="AP45" s="4">
        <v>0</v>
      </c>
      <c r="AQ45" s="6">
        <f t="shared" si="25"/>
        <v>0</v>
      </c>
      <c r="AR45" s="4">
        <v>0</v>
      </c>
      <c r="AS45" s="4">
        <v>0</v>
      </c>
      <c r="AT45" s="6">
        <f t="shared" si="26"/>
        <v>0</v>
      </c>
      <c r="AX45" s="6">
        <f t="shared" si="27"/>
        <v>0</v>
      </c>
      <c r="BA45" s="6">
        <f t="shared" si="28"/>
        <v>0</v>
      </c>
      <c r="BD45" s="6">
        <f t="shared" si="29"/>
        <v>0</v>
      </c>
      <c r="BH45" s="6">
        <f t="shared" si="30"/>
        <v>0</v>
      </c>
      <c r="BK45" s="6">
        <f t="shared" si="31"/>
        <v>0</v>
      </c>
      <c r="BN45" s="6">
        <f t="shared" si="32"/>
        <v>0</v>
      </c>
      <c r="BR45" s="6">
        <f t="shared" si="33"/>
        <v>0</v>
      </c>
      <c r="BU45" s="6">
        <f t="shared" si="34"/>
        <v>0</v>
      </c>
      <c r="BX45" s="6">
        <f t="shared" si="35"/>
        <v>0</v>
      </c>
    </row>
    <row r="46" spans="1:76" x14ac:dyDescent="0.2">
      <c r="A46" t="s">
        <v>215</v>
      </c>
      <c r="B46" t="s">
        <v>216</v>
      </c>
      <c r="C46">
        <v>2007</v>
      </c>
      <c r="D46" s="22">
        <v>14</v>
      </c>
      <c r="E46" t="s">
        <v>112</v>
      </c>
      <c r="F46" t="s">
        <v>217</v>
      </c>
      <c r="G46" s="6">
        <f t="shared" si="18"/>
        <v>0</v>
      </c>
      <c r="H46" s="6">
        <f t="shared" si="19"/>
        <v>0</v>
      </c>
      <c r="I46" s="22" t="str">
        <f t="shared" si="20"/>
        <v>Nein</v>
      </c>
      <c r="J46" s="4">
        <f>MAX(S46,AC46,AM46,AW46,BG46,BQ46)+LARGE((S46,AC46,AM46,AW46,BG46,BQ46),2)+MAX(V46,Y46,AF46,AI46,AP46,AS46,AZ46,BC46,BJ46,BM46,BT46,BW46)+LARGE((V46,Y46,AF46,AI46,AP46,AS46,AZ46,BC46,BJ46,BM46,BT46,BW46),2)</f>
        <v>127.47</v>
      </c>
      <c r="K46" s="2">
        <f>VLOOKUP(C46,Quali_W[#All],4,0)</f>
        <v>0</v>
      </c>
      <c r="L46" s="4">
        <f>VLOOKUP(C46,Quali_W[#All],5,0)</f>
        <v>30.8</v>
      </c>
      <c r="M46" s="4">
        <f>VLOOKUP(C46,Quali_W[#All],6,0)</f>
        <v>40.299999999999997</v>
      </c>
      <c r="N46" s="4">
        <f>VLOOKUP(C46,Quali_W[#All],7,0)</f>
        <v>29.4</v>
      </c>
      <c r="O46" s="4">
        <f>VLOOKUP(C46,Quali_W[#All],8,0)</f>
        <v>46.9</v>
      </c>
      <c r="P46" s="4">
        <f>VLOOKUP(C46,Quali_W[#All],9,0)</f>
        <v>174.4</v>
      </c>
      <c r="Q46" s="2">
        <v>0</v>
      </c>
      <c r="R46" s="4">
        <v>29.12</v>
      </c>
      <c r="S46" s="4">
        <v>38.42</v>
      </c>
      <c r="T46" s="6">
        <v>0</v>
      </c>
      <c r="U46" s="4">
        <v>28.770000000000003</v>
      </c>
      <c r="V46" s="4">
        <v>44.77</v>
      </c>
      <c r="W46" s="6">
        <v>0</v>
      </c>
      <c r="X46" s="4">
        <v>28.380000000000003</v>
      </c>
      <c r="Y46" s="4">
        <v>44.28</v>
      </c>
      <c r="Z46" s="6">
        <v>0</v>
      </c>
      <c r="AA46" s="2">
        <v>0</v>
      </c>
      <c r="AB46" s="4">
        <v>0</v>
      </c>
      <c r="AC46" s="4">
        <v>0</v>
      </c>
      <c r="AD46" s="6">
        <f t="shared" si="21"/>
        <v>0</v>
      </c>
      <c r="AE46" s="4">
        <v>0</v>
      </c>
      <c r="AF46" s="4">
        <v>0</v>
      </c>
      <c r="AG46" s="6">
        <f t="shared" si="22"/>
        <v>0</v>
      </c>
      <c r="AH46" s="4">
        <v>0</v>
      </c>
      <c r="AI46" s="4">
        <v>0</v>
      </c>
      <c r="AJ46" s="6">
        <f t="shared" si="23"/>
        <v>0</v>
      </c>
      <c r="AK46" s="2">
        <v>0</v>
      </c>
      <c r="AL46" s="4">
        <v>0</v>
      </c>
      <c r="AM46" s="4">
        <v>0</v>
      </c>
      <c r="AN46" s="6">
        <f t="shared" si="24"/>
        <v>0</v>
      </c>
      <c r="AO46" s="4">
        <v>0</v>
      </c>
      <c r="AP46" s="4">
        <v>0</v>
      </c>
      <c r="AQ46" s="6">
        <f t="shared" si="25"/>
        <v>0</v>
      </c>
      <c r="AR46" s="4">
        <v>0</v>
      </c>
      <c r="AS46" s="4">
        <v>0</v>
      </c>
      <c r="AT46" s="6">
        <f t="shared" si="26"/>
        <v>0</v>
      </c>
      <c r="AX46" s="6">
        <f t="shared" si="27"/>
        <v>0</v>
      </c>
      <c r="BA46" s="6">
        <f t="shared" si="28"/>
        <v>0</v>
      </c>
      <c r="BD46" s="6">
        <f t="shared" si="29"/>
        <v>0</v>
      </c>
      <c r="BH46" s="6">
        <f t="shared" si="30"/>
        <v>0</v>
      </c>
      <c r="BK46" s="6">
        <f t="shared" si="31"/>
        <v>0</v>
      </c>
      <c r="BN46" s="6">
        <f t="shared" si="32"/>
        <v>0</v>
      </c>
      <c r="BR46" s="6">
        <f t="shared" si="33"/>
        <v>0</v>
      </c>
      <c r="BU46" s="6">
        <f t="shared" si="34"/>
        <v>0</v>
      </c>
      <c r="BX46" s="6">
        <f t="shared" si="35"/>
        <v>0</v>
      </c>
    </row>
    <row r="47" spans="1:76" x14ac:dyDescent="0.2">
      <c r="A47" t="s">
        <v>35</v>
      </c>
      <c r="B47" t="s">
        <v>36</v>
      </c>
      <c r="C47">
        <v>2008</v>
      </c>
      <c r="D47" s="22">
        <v>13</v>
      </c>
      <c r="E47" t="s">
        <v>112</v>
      </c>
      <c r="F47" t="s">
        <v>146</v>
      </c>
      <c r="G47" s="6">
        <f t="shared" si="18"/>
        <v>1</v>
      </c>
      <c r="H47" s="6">
        <f t="shared" si="19"/>
        <v>2</v>
      </c>
      <c r="I47" s="22" t="str">
        <f t="shared" si="20"/>
        <v>Nein</v>
      </c>
      <c r="J47" s="4">
        <f>MAX(S47,AC47,AM47,AW47,BG47,BQ47)+LARGE((S47,AC47,AM47,AW47,BG47,BQ47),2)+MAX(V47,Y47,AF47,AI47,AP47,AS47,AZ47,BC47,BJ47,BM47,BT47,BW47)+LARGE((V47,Y47,AF47,AI47,AP47,AS47,AZ47,BC47,BJ47,BM47,BT47,BW47),2)</f>
        <v>139.63499999999999</v>
      </c>
      <c r="K47" s="2">
        <f>VLOOKUP(C47,Quali_W[#All],4,0)</f>
        <v>0</v>
      </c>
      <c r="L47" s="4">
        <f>VLOOKUP(C47,Quali_W[#All],5,0)</f>
        <v>31</v>
      </c>
      <c r="M47" s="4">
        <f>VLOOKUP(C47,Quali_W[#All],6,0)</f>
        <v>40.5</v>
      </c>
      <c r="N47" s="4">
        <f>VLOOKUP(C47,Quali_W[#All],7,0)</f>
        <v>29.2</v>
      </c>
      <c r="O47" s="4">
        <f>VLOOKUP(C47,Quali_W[#All],8,0)</f>
        <v>46.3</v>
      </c>
      <c r="P47" s="4">
        <f>VLOOKUP(C47,Quali_W[#All],9,0)</f>
        <v>173.4</v>
      </c>
      <c r="Q47" s="2">
        <v>0</v>
      </c>
      <c r="R47" s="4">
        <v>32.01</v>
      </c>
      <c r="S47" s="4">
        <v>41.81</v>
      </c>
      <c r="T47" s="6">
        <v>1</v>
      </c>
      <c r="U47" s="4">
        <v>30.344999999999999</v>
      </c>
      <c r="V47" s="4">
        <v>49.245000000000005</v>
      </c>
      <c r="W47" s="6">
        <v>1</v>
      </c>
      <c r="X47" s="4">
        <v>30.08</v>
      </c>
      <c r="Y47" s="4">
        <v>48.58</v>
      </c>
      <c r="Z47" s="6">
        <v>1</v>
      </c>
      <c r="AA47" s="2">
        <v>0</v>
      </c>
      <c r="AB47" s="4">
        <v>0</v>
      </c>
      <c r="AC47" s="4">
        <v>0</v>
      </c>
      <c r="AD47" s="6">
        <f t="shared" si="21"/>
        <v>0</v>
      </c>
      <c r="AE47" s="4">
        <v>0</v>
      </c>
      <c r="AF47" s="4">
        <v>0</v>
      </c>
      <c r="AG47" s="6">
        <f t="shared" si="22"/>
        <v>0</v>
      </c>
      <c r="AH47" s="4">
        <v>0</v>
      </c>
      <c r="AI47" s="4">
        <v>0</v>
      </c>
      <c r="AJ47" s="6">
        <f t="shared" si="23"/>
        <v>0</v>
      </c>
      <c r="AK47" s="2">
        <v>0</v>
      </c>
      <c r="AL47" s="4">
        <v>0</v>
      </c>
      <c r="AM47" s="4">
        <v>0</v>
      </c>
      <c r="AN47" s="6">
        <f t="shared" si="24"/>
        <v>0</v>
      </c>
      <c r="AO47" s="4">
        <v>0</v>
      </c>
      <c r="AP47" s="4">
        <v>0</v>
      </c>
      <c r="AQ47" s="6">
        <f t="shared" si="25"/>
        <v>0</v>
      </c>
      <c r="AR47" s="4">
        <v>0</v>
      </c>
      <c r="AS47" s="4">
        <v>0</v>
      </c>
      <c r="AT47" s="6">
        <f t="shared" si="26"/>
        <v>0</v>
      </c>
      <c r="AX47" s="6">
        <f t="shared" si="27"/>
        <v>0</v>
      </c>
      <c r="BA47" s="6">
        <f t="shared" si="28"/>
        <v>0</v>
      </c>
      <c r="BD47" s="6">
        <f t="shared" si="29"/>
        <v>0</v>
      </c>
      <c r="BH47" s="6">
        <f t="shared" si="30"/>
        <v>0</v>
      </c>
      <c r="BK47" s="6">
        <f t="shared" si="31"/>
        <v>0</v>
      </c>
      <c r="BN47" s="6">
        <f t="shared" si="32"/>
        <v>0</v>
      </c>
      <c r="BR47" s="6">
        <f t="shared" si="33"/>
        <v>0</v>
      </c>
      <c r="BU47" s="6">
        <f t="shared" si="34"/>
        <v>0</v>
      </c>
      <c r="BX47" s="6">
        <f t="shared" si="35"/>
        <v>0</v>
      </c>
    </row>
    <row r="48" spans="1:76" x14ac:dyDescent="0.2">
      <c r="A48" t="s">
        <v>252</v>
      </c>
      <c r="B48" t="s">
        <v>253</v>
      </c>
      <c r="C48">
        <v>2008</v>
      </c>
      <c r="D48" s="22">
        <v>13</v>
      </c>
      <c r="E48" t="s">
        <v>306</v>
      </c>
      <c r="F48" t="s">
        <v>243</v>
      </c>
      <c r="G48" s="6">
        <f t="shared" si="18"/>
        <v>0</v>
      </c>
      <c r="H48" s="6">
        <f t="shared" si="19"/>
        <v>0</v>
      </c>
      <c r="I48" s="22" t="str">
        <f t="shared" si="20"/>
        <v>Nein</v>
      </c>
      <c r="J48" s="4">
        <f>MAX(S48,AC48,AM48,AW48,BG48,BQ48)+LARGE((S48,AC48,AM48,AW48,BG48,BQ48),2)+MAX(V48,Y48,AF48,AI48,AP48,AS48,AZ48,BC48,BJ48,BM48,BT48,BW48)+LARGE((V48,Y48,AF48,AI48,AP48,AS48,AZ48,BC48,BJ48,BM48,BT48,BW48),2)</f>
        <v>130.07</v>
      </c>
      <c r="K48" s="2">
        <f>VLOOKUP(C48,Quali_W[#All],4,0)</f>
        <v>0</v>
      </c>
      <c r="L48" s="4">
        <f>VLOOKUP(C48,Quali_W[#All],5,0)</f>
        <v>31</v>
      </c>
      <c r="M48" s="4">
        <f>VLOOKUP(C48,Quali_W[#All],6,0)</f>
        <v>40.5</v>
      </c>
      <c r="N48" s="4">
        <f>VLOOKUP(C48,Quali_W[#All],7,0)</f>
        <v>29.2</v>
      </c>
      <c r="O48" s="4">
        <f>VLOOKUP(C48,Quali_W[#All],8,0)</f>
        <v>46.3</v>
      </c>
      <c r="P48" s="4">
        <f>VLOOKUP(C48,Quali_W[#All],9,0)</f>
        <v>173.4</v>
      </c>
      <c r="Q48" s="2">
        <v>0</v>
      </c>
      <c r="R48" s="4">
        <v>29.89</v>
      </c>
      <c r="S48" s="4">
        <v>39.49</v>
      </c>
      <c r="T48" s="6">
        <v>0</v>
      </c>
      <c r="U48" s="4">
        <v>28.204999999999998</v>
      </c>
      <c r="V48" s="4">
        <v>45.004999999999995</v>
      </c>
      <c r="W48" s="6">
        <v>0</v>
      </c>
      <c r="X48" s="4">
        <v>29.074999999999999</v>
      </c>
      <c r="Y48" s="4">
        <v>45.575000000000003</v>
      </c>
      <c r="Z48" s="6">
        <v>0</v>
      </c>
      <c r="AA48" s="2">
        <v>0</v>
      </c>
      <c r="AB48" s="4">
        <v>0</v>
      </c>
      <c r="AC48" s="4">
        <v>0</v>
      </c>
      <c r="AD48" s="6">
        <f t="shared" si="21"/>
        <v>0</v>
      </c>
      <c r="AE48" s="4">
        <v>0</v>
      </c>
      <c r="AF48" s="4">
        <v>0</v>
      </c>
      <c r="AG48" s="6">
        <f t="shared" si="22"/>
        <v>0</v>
      </c>
      <c r="AH48" s="4">
        <v>0</v>
      </c>
      <c r="AI48" s="4">
        <v>0</v>
      </c>
      <c r="AJ48" s="6">
        <f t="shared" si="23"/>
        <v>0</v>
      </c>
      <c r="AK48" s="2">
        <v>0</v>
      </c>
      <c r="AL48" s="4">
        <v>0</v>
      </c>
      <c r="AM48" s="4">
        <v>0</v>
      </c>
      <c r="AN48" s="6">
        <f t="shared" si="24"/>
        <v>0</v>
      </c>
      <c r="AO48" s="4">
        <v>0</v>
      </c>
      <c r="AP48" s="4">
        <v>0</v>
      </c>
      <c r="AQ48" s="6">
        <f t="shared" si="25"/>
        <v>0</v>
      </c>
      <c r="AR48" s="4">
        <v>0</v>
      </c>
      <c r="AS48" s="4">
        <v>0</v>
      </c>
      <c r="AT48" s="6">
        <f t="shared" si="26"/>
        <v>0</v>
      </c>
      <c r="AX48" s="6">
        <f t="shared" si="27"/>
        <v>0</v>
      </c>
      <c r="BA48" s="6">
        <f t="shared" si="28"/>
        <v>0</v>
      </c>
      <c r="BD48" s="6">
        <f t="shared" si="29"/>
        <v>0</v>
      </c>
      <c r="BH48" s="6">
        <f t="shared" si="30"/>
        <v>0</v>
      </c>
      <c r="BK48" s="6">
        <f t="shared" si="31"/>
        <v>0</v>
      </c>
      <c r="BN48" s="6">
        <f t="shared" si="32"/>
        <v>0</v>
      </c>
      <c r="BR48" s="6">
        <f t="shared" si="33"/>
        <v>0</v>
      </c>
      <c r="BU48" s="6">
        <f t="shared" si="34"/>
        <v>0</v>
      </c>
      <c r="BX48" s="6">
        <f t="shared" si="35"/>
        <v>0</v>
      </c>
    </row>
    <row r="49" spans="1:76" x14ac:dyDescent="0.2">
      <c r="A49" t="s">
        <v>203</v>
      </c>
      <c r="B49" t="s">
        <v>202</v>
      </c>
      <c r="C49">
        <v>2008</v>
      </c>
      <c r="D49" s="22">
        <v>13</v>
      </c>
      <c r="E49" t="s">
        <v>51</v>
      </c>
      <c r="F49" t="s">
        <v>142</v>
      </c>
      <c r="G49" s="6">
        <f t="shared" si="18"/>
        <v>0</v>
      </c>
      <c r="H49" s="6">
        <f t="shared" si="19"/>
        <v>0</v>
      </c>
      <c r="I49" s="22" t="str">
        <f t="shared" si="20"/>
        <v>Nein</v>
      </c>
      <c r="J49" s="4">
        <f>MAX(S49,AC49,AM49,AW49,BG49,BQ49)+LARGE((S49,AC49,AM49,AW49,BG49,BQ49),2)+MAX(V49,Y49,AF49,AI49,AP49,AS49,AZ49,BC49,BJ49,BM49,BT49,BW49)+LARGE((V49,Y49,AF49,AI49,AP49,AS49,AZ49,BC49,BJ49,BM49,BT49,BW49),2)</f>
        <v>127.47</v>
      </c>
      <c r="K49" s="2">
        <f>VLOOKUP(C49,Quali_W[#All],4,0)</f>
        <v>0</v>
      </c>
      <c r="L49" s="4">
        <f>VLOOKUP(C49,Quali_W[#All],5,0)</f>
        <v>31</v>
      </c>
      <c r="M49" s="4">
        <f>VLOOKUP(C49,Quali_W[#All],6,0)</f>
        <v>40.5</v>
      </c>
      <c r="N49" s="4">
        <f>VLOOKUP(C49,Quali_W[#All],7,0)</f>
        <v>29.2</v>
      </c>
      <c r="O49" s="4">
        <f>VLOOKUP(C49,Quali_W[#All],8,0)</f>
        <v>46.3</v>
      </c>
      <c r="P49" s="4">
        <f>VLOOKUP(C49,Quali_W[#All],9,0)</f>
        <v>173.4</v>
      </c>
      <c r="Q49" s="2">
        <v>0</v>
      </c>
      <c r="R49" s="4">
        <v>29.695</v>
      </c>
      <c r="S49" s="4">
        <v>39.295000000000002</v>
      </c>
      <c r="T49" s="6">
        <v>0</v>
      </c>
      <c r="U49" s="4">
        <v>28.785</v>
      </c>
      <c r="V49" s="4">
        <v>44.385000000000005</v>
      </c>
      <c r="W49" s="6">
        <v>0</v>
      </c>
      <c r="X49" s="4">
        <v>28.29</v>
      </c>
      <c r="Y49" s="4">
        <v>43.789999999999992</v>
      </c>
      <c r="Z49" s="6">
        <v>0</v>
      </c>
      <c r="AA49" s="2">
        <v>0</v>
      </c>
      <c r="AB49" s="4">
        <v>0</v>
      </c>
      <c r="AC49" s="4">
        <v>0</v>
      </c>
      <c r="AD49" s="6">
        <f t="shared" si="21"/>
        <v>0</v>
      </c>
      <c r="AE49" s="4">
        <v>0</v>
      </c>
      <c r="AF49" s="4">
        <v>0</v>
      </c>
      <c r="AG49" s="6">
        <f t="shared" si="22"/>
        <v>0</v>
      </c>
      <c r="AH49" s="4">
        <v>0</v>
      </c>
      <c r="AI49" s="4">
        <v>0</v>
      </c>
      <c r="AJ49" s="6">
        <f t="shared" si="23"/>
        <v>0</v>
      </c>
      <c r="AK49" s="2">
        <v>0</v>
      </c>
      <c r="AL49" s="4">
        <v>0</v>
      </c>
      <c r="AM49" s="4">
        <v>0</v>
      </c>
      <c r="AN49" s="6">
        <f t="shared" si="24"/>
        <v>0</v>
      </c>
      <c r="AO49" s="4">
        <v>0</v>
      </c>
      <c r="AP49" s="4">
        <v>0</v>
      </c>
      <c r="AQ49" s="6">
        <f t="shared" si="25"/>
        <v>0</v>
      </c>
      <c r="AR49" s="4">
        <v>0</v>
      </c>
      <c r="AS49" s="4">
        <v>0</v>
      </c>
      <c r="AT49" s="6">
        <f t="shared" si="26"/>
        <v>0</v>
      </c>
      <c r="AX49" s="6">
        <f t="shared" si="27"/>
        <v>0</v>
      </c>
      <c r="BA49" s="6">
        <f t="shared" si="28"/>
        <v>0</v>
      </c>
      <c r="BD49" s="6">
        <f t="shared" si="29"/>
        <v>0</v>
      </c>
      <c r="BH49" s="6">
        <f t="shared" si="30"/>
        <v>0</v>
      </c>
      <c r="BK49" s="6">
        <f t="shared" si="31"/>
        <v>0</v>
      </c>
      <c r="BN49" s="6">
        <f t="shared" si="32"/>
        <v>0</v>
      </c>
      <c r="BR49" s="6">
        <f t="shared" si="33"/>
        <v>0</v>
      </c>
      <c r="BU49" s="6">
        <f t="shared" si="34"/>
        <v>0</v>
      </c>
      <c r="BX49" s="6">
        <f t="shared" si="35"/>
        <v>0</v>
      </c>
    </row>
    <row r="50" spans="1:76" x14ac:dyDescent="0.2">
      <c r="A50" t="s">
        <v>209</v>
      </c>
      <c r="B50" t="s">
        <v>210</v>
      </c>
      <c r="C50">
        <v>2008</v>
      </c>
      <c r="D50" s="22">
        <v>13</v>
      </c>
      <c r="E50" t="s">
        <v>52</v>
      </c>
      <c r="F50" t="s">
        <v>147</v>
      </c>
      <c r="G50" s="6">
        <f t="shared" si="18"/>
        <v>0</v>
      </c>
      <c r="H50" s="6">
        <f t="shared" si="19"/>
        <v>0</v>
      </c>
      <c r="I50" s="22" t="str">
        <f t="shared" si="20"/>
        <v>Nein</v>
      </c>
      <c r="J50" s="4">
        <f>MAX(S50,AC50,AM50,AW50,BG50,BQ50)+LARGE((S50,AC50,AM50,AW50,BG50,BQ50),2)+MAX(V50,Y50,AF50,AI50,AP50,AS50,AZ50,BC50,BJ50,BM50,BT50,BW50)+LARGE((V50,Y50,AF50,AI50,AP50,AS50,AZ50,BC50,BJ50,BM50,BT50,BW50),2)</f>
        <v>126.23000000000002</v>
      </c>
      <c r="K50" s="2">
        <f>VLOOKUP(C50,Quali_W[#All],4,0)</f>
        <v>0</v>
      </c>
      <c r="L50" s="4">
        <f>VLOOKUP(C50,Quali_W[#All],5,0)</f>
        <v>31</v>
      </c>
      <c r="M50" s="4">
        <f>VLOOKUP(C50,Quali_W[#All],6,0)</f>
        <v>40.5</v>
      </c>
      <c r="N50" s="4">
        <f>VLOOKUP(C50,Quali_W[#All],7,0)</f>
        <v>29.2</v>
      </c>
      <c r="O50" s="4">
        <f>VLOOKUP(C50,Quali_W[#All],8,0)</f>
        <v>46.3</v>
      </c>
      <c r="P50" s="4">
        <f>VLOOKUP(C50,Quali_W[#All],9,0)</f>
        <v>173.4</v>
      </c>
      <c r="Q50" s="2">
        <v>0</v>
      </c>
      <c r="R50" s="4">
        <v>29.7</v>
      </c>
      <c r="S50" s="4">
        <v>39.299999999999997</v>
      </c>
      <c r="T50" s="6">
        <v>0</v>
      </c>
      <c r="U50" s="4">
        <v>27.685000000000002</v>
      </c>
      <c r="V50" s="4">
        <v>43.785000000000004</v>
      </c>
      <c r="W50" s="6">
        <v>0</v>
      </c>
      <c r="X50" s="4">
        <v>27.445</v>
      </c>
      <c r="Y50" s="4">
        <v>43.145000000000003</v>
      </c>
      <c r="Z50" s="6">
        <v>0</v>
      </c>
      <c r="AA50" s="2">
        <v>0</v>
      </c>
      <c r="AB50" s="4">
        <v>0</v>
      </c>
      <c r="AC50" s="4">
        <v>0</v>
      </c>
      <c r="AD50" s="6">
        <f t="shared" si="21"/>
        <v>0</v>
      </c>
      <c r="AE50" s="4">
        <v>0</v>
      </c>
      <c r="AF50" s="4">
        <v>0</v>
      </c>
      <c r="AG50" s="6">
        <f t="shared" si="22"/>
        <v>0</v>
      </c>
      <c r="AH50" s="4">
        <v>0</v>
      </c>
      <c r="AI50" s="4">
        <v>0</v>
      </c>
      <c r="AJ50" s="6">
        <f t="shared" si="23"/>
        <v>0</v>
      </c>
      <c r="AK50" s="2">
        <v>0</v>
      </c>
      <c r="AL50" s="4">
        <v>0</v>
      </c>
      <c r="AM50" s="4">
        <v>0</v>
      </c>
      <c r="AN50" s="6">
        <f t="shared" si="24"/>
        <v>0</v>
      </c>
      <c r="AO50" s="4">
        <v>0</v>
      </c>
      <c r="AP50" s="4">
        <v>0</v>
      </c>
      <c r="AQ50" s="6">
        <f t="shared" si="25"/>
        <v>0</v>
      </c>
      <c r="AR50" s="4">
        <v>0</v>
      </c>
      <c r="AS50" s="4">
        <v>0</v>
      </c>
      <c r="AT50" s="6">
        <f t="shared" si="26"/>
        <v>0</v>
      </c>
      <c r="AX50" s="6">
        <f t="shared" si="27"/>
        <v>0</v>
      </c>
      <c r="BA50" s="6">
        <f t="shared" si="28"/>
        <v>0</v>
      </c>
      <c r="BD50" s="6">
        <f t="shared" si="29"/>
        <v>0</v>
      </c>
      <c r="BH50" s="6">
        <f t="shared" si="30"/>
        <v>0</v>
      </c>
      <c r="BK50" s="6">
        <f t="shared" si="31"/>
        <v>0</v>
      </c>
      <c r="BN50" s="6">
        <f t="shared" si="32"/>
        <v>0</v>
      </c>
      <c r="BR50" s="6">
        <f t="shared" si="33"/>
        <v>0</v>
      </c>
      <c r="BU50" s="6">
        <f t="shared" si="34"/>
        <v>0</v>
      </c>
      <c r="BX50" s="6">
        <f t="shared" si="35"/>
        <v>0</v>
      </c>
    </row>
    <row r="51" spans="1:76" x14ac:dyDescent="0.2">
      <c r="A51" t="s">
        <v>207</v>
      </c>
      <c r="B51" t="s">
        <v>208</v>
      </c>
      <c r="C51">
        <v>2008</v>
      </c>
      <c r="D51" s="22">
        <v>13</v>
      </c>
      <c r="E51" t="s">
        <v>111</v>
      </c>
      <c r="F51" t="s">
        <v>145</v>
      </c>
      <c r="G51" s="6">
        <f t="shared" si="18"/>
        <v>0</v>
      </c>
      <c r="H51" s="6">
        <f t="shared" si="19"/>
        <v>0</v>
      </c>
      <c r="I51" s="22" t="str">
        <f t="shared" si="20"/>
        <v>Nein</v>
      </c>
      <c r="J51" s="4">
        <f>MAX(S51,AC51,AM51,AW51,BG51,BQ51)+LARGE((S51,AC51,AM51,AW51,BG51,BQ51),2)+MAX(V51,Y51,AF51,AI51,AP51,AS51,AZ51,BC51,BJ51,BM51,BT51,BW51)+LARGE((V51,Y51,AF51,AI51,AP51,AS51,AZ51,BC51,BJ51,BM51,BT51,BW51),2)</f>
        <v>80.585000000000008</v>
      </c>
      <c r="K51" s="2">
        <f>VLOOKUP(C51,Quali_W[#All],4,0)</f>
        <v>0</v>
      </c>
      <c r="L51" s="4">
        <f>VLOOKUP(C51,Quali_W[#All],5,0)</f>
        <v>31</v>
      </c>
      <c r="M51" s="4">
        <f>VLOOKUP(C51,Quali_W[#All],6,0)</f>
        <v>40.5</v>
      </c>
      <c r="N51" s="4">
        <f>VLOOKUP(C51,Quali_W[#All],7,0)</f>
        <v>29.2</v>
      </c>
      <c r="O51" s="4">
        <f>VLOOKUP(C51,Quali_W[#All],8,0)</f>
        <v>46.3</v>
      </c>
      <c r="P51" s="4">
        <f>VLOOKUP(C51,Quali_W[#All],9,0)</f>
        <v>173.4</v>
      </c>
      <c r="Q51" s="2">
        <v>0</v>
      </c>
      <c r="R51" s="4">
        <v>28.125</v>
      </c>
      <c r="S51" s="4">
        <v>37.424999999999997</v>
      </c>
      <c r="T51" s="6">
        <v>0</v>
      </c>
      <c r="U51" s="4">
        <v>26.060000000000002</v>
      </c>
      <c r="V51" s="4">
        <v>43.160000000000004</v>
      </c>
      <c r="W51" s="6">
        <v>0</v>
      </c>
      <c r="X51" s="4">
        <v>0</v>
      </c>
      <c r="Y51" s="4">
        <v>0</v>
      </c>
      <c r="Z51" s="6">
        <v>0</v>
      </c>
      <c r="AA51" s="2">
        <v>0</v>
      </c>
      <c r="AB51" s="4">
        <v>0</v>
      </c>
      <c r="AC51" s="4">
        <v>0</v>
      </c>
      <c r="AD51" s="6">
        <f t="shared" si="21"/>
        <v>0</v>
      </c>
      <c r="AE51" s="4">
        <v>0</v>
      </c>
      <c r="AF51" s="4">
        <v>0</v>
      </c>
      <c r="AG51" s="6">
        <f t="shared" si="22"/>
        <v>0</v>
      </c>
      <c r="AH51" s="4">
        <v>0</v>
      </c>
      <c r="AI51" s="4">
        <v>0</v>
      </c>
      <c r="AJ51" s="6">
        <f t="shared" si="23"/>
        <v>0</v>
      </c>
      <c r="AK51" s="2">
        <v>0</v>
      </c>
      <c r="AL51" s="4">
        <v>0</v>
      </c>
      <c r="AM51" s="4">
        <v>0</v>
      </c>
      <c r="AN51" s="6">
        <f t="shared" si="24"/>
        <v>0</v>
      </c>
      <c r="AO51" s="4">
        <v>0</v>
      </c>
      <c r="AP51" s="4">
        <v>0</v>
      </c>
      <c r="AQ51" s="6">
        <f t="shared" si="25"/>
        <v>0</v>
      </c>
      <c r="AR51" s="4">
        <v>0</v>
      </c>
      <c r="AS51" s="4">
        <v>0</v>
      </c>
      <c r="AT51" s="6">
        <f t="shared" si="26"/>
        <v>0</v>
      </c>
      <c r="AX51" s="6">
        <f t="shared" si="27"/>
        <v>0</v>
      </c>
      <c r="BA51" s="6">
        <f t="shared" si="28"/>
        <v>0</v>
      </c>
      <c r="BD51" s="6">
        <f t="shared" si="29"/>
        <v>0</v>
      </c>
      <c r="BH51" s="6">
        <f t="shared" si="30"/>
        <v>0</v>
      </c>
      <c r="BK51" s="6">
        <f t="shared" si="31"/>
        <v>0</v>
      </c>
      <c r="BN51" s="6">
        <f t="shared" si="32"/>
        <v>0</v>
      </c>
      <c r="BR51" s="6">
        <f t="shared" si="33"/>
        <v>0</v>
      </c>
      <c r="BU51" s="6">
        <f t="shared" si="34"/>
        <v>0</v>
      </c>
      <c r="BX51" s="6">
        <f t="shared" si="35"/>
        <v>0</v>
      </c>
    </row>
    <row r="52" spans="1:76" x14ac:dyDescent="0.2">
      <c r="A52" t="s">
        <v>201</v>
      </c>
      <c r="B52" t="s">
        <v>193</v>
      </c>
      <c r="C52">
        <v>2008</v>
      </c>
      <c r="D52" s="22">
        <v>13</v>
      </c>
      <c r="E52" t="s">
        <v>51</v>
      </c>
      <c r="F52" t="s">
        <v>141</v>
      </c>
      <c r="G52" s="6">
        <f t="shared" si="18"/>
        <v>0</v>
      </c>
      <c r="H52" s="6">
        <f t="shared" si="19"/>
        <v>0</v>
      </c>
      <c r="I52" s="22" t="str">
        <f t="shared" si="20"/>
        <v>Nein</v>
      </c>
      <c r="J52" s="4">
        <f>MAX(S52,AC52,AM52,AW52,BG52,BQ52)+LARGE((S52,AC52,AM52,AW52,BG52,BQ52),2)+MAX(V52,Y52,AF52,AI52,AP52,AS52,AZ52,BC52,BJ52,BM52,BT52,BW52)+LARGE((V52,Y52,AF52,AI52,AP52,AS52,AZ52,BC52,BJ52,BM52,BT52,BW52),2)</f>
        <v>78.78</v>
      </c>
      <c r="K52" s="2">
        <f>VLOOKUP(C52,Quali_W[#All],4,0)</f>
        <v>0</v>
      </c>
      <c r="L52" s="4">
        <f>VLOOKUP(C52,Quali_W[#All],5,0)</f>
        <v>31</v>
      </c>
      <c r="M52" s="4">
        <f>VLOOKUP(C52,Quali_W[#All],6,0)</f>
        <v>40.5</v>
      </c>
      <c r="N52" s="4">
        <f>VLOOKUP(C52,Quali_W[#All],7,0)</f>
        <v>29.2</v>
      </c>
      <c r="O52" s="4">
        <f>VLOOKUP(C52,Quali_W[#All],8,0)</f>
        <v>46.3</v>
      </c>
      <c r="P52" s="4">
        <f>VLOOKUP(C52,Quali_W[#All],9,0)</f>
        <v>173.4</v>
      </c>
      <c r="Q52" s="2">
        <v>0</v>
      </c>
      <c r="R52" s="4">
        <v>26.675000000000001</v>
      </c>
      <c r="S52" s="4">
        <v>36.575000000000003</v>
      </c>
      <c r="T52" s="6">
        <v>0</v>
      </c>
      <c r="U52" s="4">
        <v>28.305</v>
      </c>
      <c r="V52" s="4">
        <v>42.204999999999998</v>
      </c>
      <c r="W52" s="6">
        <v>0</v>
      </c>
      <c r="X52" s="4">
        <v>0</v>
      </c>
      <c r="Y52" s="4">
        <v>0</v>
      </c>
      <c r="Z52" s="6">
        <v>0</v>
      </c>
      <c r="AA52" s="2">
        <v>0</v>
      </c>
      <c r="AB52" s="4">
        <v>0</v>
      </c>
      <c r="AC52" s="4">
        <v>0</v>
      </c>
      <c r="AD52" s="6">
        <f t="shared" si="21"/>
        <v>0</v>
      </c>
      <c r="AE52" s="4">
        <v>0</v>
      </c>
      <c r="AF52" s="4">
        <v>0</v>
      </c>
      <c r="AG52" s="6">
        <f t="shared" si="22"/>
        <v>0</v>
      </c>
      <c r="AH52" s="4">
        <v>0</v>
      </c>
      <c r="AI52" s="4">
        <v>0</v>
      </c>
      <c r="AJ52" s="6">
        <f t="shared" si="23"/>
        <v>0</v>
      </c>
      <c r="AK52" s="2">
        <v>0</v>
      </c>
      <c r="AL52" s="4">
        <v>0</v>
      </c>
      <c r="AM52" s="4">
        <v>0</v>
      </c>
      <c r="AN52" s="6">
        <f t="shared" si="24"/>
        <v>0</v>
      </c>
      <c r="AO52" s="4">
        <v>0</v>
      </c>
      <c r="AP52" s="4">
        <v>0</v>
      </c>
      <c r="AQ52" s="6">
        <f t="shared" si="25"/>
        <v>0</v>
      </c>
      <c r="AR52" s="4">
        <v>0</v>
      </c>
      <c r="AS52" s="4">
        <v>0</v>
      </c>
      <c r="AT52" s="6">
        <f t="shared" si="26"/>
        <v>0</v>
      </c>
      <c r="AX52" s="6">
        <f t="shared" si="27"/>
        <v>0</v>
      </c>
      <c r="BA52" s="6">
        <f t="shared" si="28"/>
        <v>0</v>
      </c>
      <c r="BD52" s="6">
        <f t="shared" si="29"/>
        <v>0</v>
      </c>
      <c r="BH52" s="6">
        <f t="shared" si="30"/>
        <v>0</v>
      </c>
      <c r="BK52" s="6">
        <f t="shared" si="31"/>
        <v>0</v>
      </c>
      <c r="BN52" s="6">
        <f t="shared" si="32"/>
        <v>0</v>
      </c>
      <c r="BR52" s="6">
        <f t="shared" si="33"/>
        <v>0</v>
      </c>
      <c r="BU52" s="6">
        <f t="shared" si="34"/>
        <v>0</v>
      </c>
      <c r="BX52" s="6">
        <f t="shared" si="35"/>
        <v>0</v>
      </c>
    </row>
    <row r="53" spans="1:76" x14ac:dyDescent="0.2">
      <c r="A53" t="s">
        <v>178</v>
      </c>
      <c r="B53" t="s">
        <v>200</v>
      </c>
      <c r="C53">
        <v>2008</v>
      </c>
      <c r="D53" s="22">
        <v>13</v>
      </c>
      <c r="E53" t="s">
        <v>305</v>
      </c>
      <c r="F53" t="s">
        <v>140</v>
      </c>
      <c r="G53" s="6">
        <f t="shared" si="18"/>
        <v>0</v>
      </c>
      <c r="H53" s="6">
        <f t="shared" si="19"/>
        <v>0</v>
      </c>
      <c r="I53" s="22" t="str">
        <f t="shared" si="20"/>
        <v>Nein</v>
      </c>
      <c r="J53" s="4">
        <f>MAX(S53,AC53,AM53,AW53,BG53,BQ53)+LARGE((S53,AC53,AM53,AW53,BG53,BQ53),2)+MAX(V53,Y53,AF53,AI53,AP53,AS53,AZ53,BC53,BJ53,BM53,BT53,BW53)+LARGE((V53,Y53,AF53,AI53,AP53,AS53,AZ53,BC53,BJ53,BM53,BT53,BW53),2)</f>
        <v>76.444999999999993</v>
      </c>
      <c r="K53" s="2">
        <f>VLOOKUP(C53,Quali_W[#All],4,0)</f>
        <v>0</v>
      </c>
      <c r="L53" s="4">
        <f>VLOOKUP(C53,Quali_W[#All],5,0)</f>
        <v>31</v>
      </c>
      <c r="M53" s="4">
        <f>VLOOKUP(C53,Quali_W[#All],6,0)</f>
        <v>40.5</v>
      </c>
      <c r="N53" s="4">
        <f>VLOOKUP(C53,Quali_W[#All],7,0)</f>
        <v>29.2</v>
      </c>
      <c r="O53" s="4">
        <f>VLOOKUP(C53,Quali_W[#All],8,0)</f>
        <v>46.3</v>
      </c>
      <c r="P53" s="4">
        <f>VLOOKUP(C53,Quali_W[#All],9,0)</f>
        <v>173.4</v>
      </c>
      <c r="Q53" s="2">
        <v>0</v>
      </c>
      <c r="R53" s="4">
        <v>26.7</v>
      </c>
      <c r="S53" s="4">
        <v>35.799999999999997</v>
      </c>
      <c r="T53" s="6">
        <v>0</v>
      </c>
      <c r="U53" s="4">
        <v>26.145000000000003</v>
      </c>
      <c r="V53" s="4">
        <v>40.645000000000003</v>
      </c>
      <c r="W53" s="6">
        <v>0</v>
      </c>
      <c r="X53" s="4">
        <v>0</v>
      </c>
      <c r="Y53" s="4">
        <v>0</v>
      </c>
      <c r="Z53" s="6">
        <v>0</v>
      </c>
      <c r="AA53" s="2">
        <v>0</v>
      </c>
      <c r="AB53" s="4">
        <v>0</v>
      </c>
      <c r="AC53" s="4">
        <v>0</v>
      </c>
      <c r="AD53" s="6">
        <f t="shared" si="21"/>
        <v>0</v>
      </c>
      <c r="AE53" s="4">
        <v>0</v>
      </c>
      <c r="AF53" s="4">
        <v>0</v>
      </c>
      <c r="AG53" s="6">
        <f t="shared" si="22"/>
        <v>0</v>
      </c>
      <c r="AH53" s="4">
        <v>0</v>
      </c>
      <c r="AI53" s="4">
        <v>0</v>
      </c>
      <c r="AJ53" s="6">
        <f t="shared" si="23"/>
        <v>0</v>
      </c>
      <c r="AK53" s="2">
        <v>0</v>
      </c>
      <c r="AL53" s="4">
        <v>0</v>
      </c>
      <c r="AM53" s="4">
        <v>0</v>
      </c>
      <c r="AN53" s="6">
        <f t="shared" si="24"/>
        <v>0</v>
      </c>
      <c r="AO53" s="4">
        <v>0</v>
      </c>
      <c r="AP53" s="4">
        <v>0</v>
      </c>
      <c r="AQ53" s="6">
        <f t="shared" si="25"/>
        <v>0</v>
      </c>
      <c r="AR53" s="4">
        <v>0</v>
      </c>
      <c r="AS53" s="4">
        <v>0</v>
      </c>
      <c r="AT53" s="6">
        <f t="shared" si="26"/>
        <v>0</v>
      </c>
      <c r="AX53" s="6">
        <f t="shared" si="27"/>
        <v>0</v>
      </c>
      <c r="BA53" s="6">
        <f t="shared" si="28"/>
        <v>0</v>
      </c>
      <c r="BD53" s="6">
        <f t="shared" si="29"/>
        <v>0</v>
      </c>
      <c r="BH53" s="6">
        <f t="shared" si="30"/>
        <v>0</v>
      </c>
      <c r="BK53" s="6">
        <f t="shared" si="31"/>
        <v>0</v>
      </c>
      <c r="BN53" s="6">
        <f t="shared" si="32"/>
        <v>0</v>
      </c>
      <c r="BR53" s="6">
        <f t="shared" si="33"/>
        <v>0</v>
      </c>
      <c r="BU53" s="6">
        <f t="shared" si="34"/>
        <v>0</v>
      </c>
      <c r="BX53" s="6">
        <f t="shared" si="35"/>
        <v>0</v>
      </c>
    </row>
    <row r="54" spans="1:76" x14ac:dyDescent="0.2">
      <c r="A54" t="s">
        <v>81</v>
      </c>
      <c r="B54" t="s">
        <v>293</v>
      </c>
      <c r="C54">
        <v>2008</v>
      </c>
      <c r="D54" s="22">
        <v>13</v>
      </c>
      <c r="E54" t="s">
        <v>304</v>
      </c>
      <c r="F54" t="s">
        <v>276</v>
      </c>
      <c r="G54" s="6">
        <f t="shared" si="18"/>
        <v>0</v>
      </c>
      <c r="H54" s="6">
        <f t="shared" si="19"/>
        <v>0</v>
      </c>
      <c r="I54" s="22" t="str">
        <f t="shared" si="20"/>
        <v>Nein</v>
      </c>
      <c r="J54" s="4">
        <f>MAX(S54,AC54,AM54,AW54,BG54,BQ54)+LARGE((S54,AC54,AM54,AW54,BG54,BQ54),2)+MAX(V54,Y54,AF54,AI54,AP54,AS54,AZ54,BC54,BJ54,BM54,BT54,BW54)+LARGE((V54,Y54,AF54,AI54,AP54,AS54,AZ54,BC54,BJ54,BM54,BT54,BW54),2)</f>
        <v>59.924999999999997</v>
      </c>
      <c r="K54" s="2">
        <f>VLOOKUP(C54,Quali_W[#All],4,0)</f>
        <v>0</v>
      </c>
      <c r="L54" s="4">
        <f>VLOOKUP(C54,Quali_W[#All],5,0)</f>
        <v>31</v>
      </c>
      <c r="M54" s="4">
        <f>VLOOKUP(C54,Quali_W[#All],6,0)</f>
        <v>40.5</v>
      </c>
      <c r="N54" s="4">
        <f>VLOOKUP(C54,Quali_W[#All],7,0)</f>
        <v>29.2</v>
      </c>
      <c r="O54" s="4">
        <f>VLOOKUP(C54,Quali_W[#All],8,0)</f>
        <v>46.3</v>
      </c>
      <c r="P54" s="4">
        <f>VLOOKUP(C54,Quali_W[#All],9,0)</f>
        <v>173.4</v>
      </c>
      <c r="Q54" s="2">
        <v>0</v>
      </c>
      <c r="R54" s="4">
        <v>24.204999999999998</v>
      </c>
      <c r="S54" s="4">
        <v>33.704999999999998</v>
      </c>
      <c r="T54" s="6">
        <v>0</v>
      </c>
      <c r="U54" s="4">
        <v>16.920000000000002</v>
      </c>
      <c r="V54" s="4">
        <v>26.22</v>
      </c>
      <c r="W54" s="6">
        <v>0</v>
      </c>
      <c r="X54" s="4">
        <v>0</v>
      </c>
      <c r="Y54" s="4">
        <v>0</v>
      </c>
      <c r="Z54" s="6">
        <v>0</v>
      </c>
      <c r="AA54" s="2">
        <v>0</v>
      </c>
      <c r="AB54" s="4">
        <v>0</v>
      </c>
      <c r="AC54" s="4">
        <v>0</v>
      </c>
      <c r="AD54" s="6">
        <f t="shared" si="21"/>
        <v>0</v>
      </c>
      <c r="AE54" s="4">
        <v>0</v>
      </c>
      <c r="AF54" s="4">
        <v>0</v>
      </c>
      <c r="AG54" s="6">
        <f t="shared" si="22"/>
        <v>0</v>
      </c>
      <c r="AH54" s="4">
        <v>0</v>
      </c>
      <c r="AI54" s="4">
        <v>0</v>
      </c>
      <c r="AJ54" s="6">
        <f t="shared" si="23"/>
        <v>0</v>
      </c>
      <c r="AK54" s="2">
        <v>0</v>
      </c>
      <c r="AL54" s="4">
        <v>0</v>
      </c>
      <c r="AM54" s="4">
        <v>0</v>
      </c>
      <c r="AN54" s="6">
        <f t="shared" si="24"/>
        <v>0</v>
      </c>
      <c r="AO54" s="4">
        <v>0</v>
      </c>
      <c r="AP54" s="4">
        <v>0</v>
      </c>
      <c r="AQ54" s="6">
        <f t="shared" si="25"/>
        <v>0</v>
      </c>
      <c r="AR54" s="4">
        <v>0</v>
      </c>
      <c r="AS54" s="4">
        <v>0</v>
      </c>
      <c r="AT54" s="6">
        <f t="shared" si="26"/>
        <v>0</v>
      </c>
      <c r="AX54" s="6">
        <f t="shared" si="27"/>
        <v>0</v>
      </c>
      <c r="BA54" s="6">
        <f t="shared" si="28"/>
        <v>0</v>
      </c>
      <c r="BD54" s="6">
        <f t="shared" si="29"/>
        <v>0</v>
      </c>
      <c r="BH54" s="6">
        <f t="shared" si="30"/>
        <v>0</v>
      </c>
      <c r="BK54" s="6">
        <f t="shared" si="31"/>
        <v>0</v>
      </c>
      <c r="BN54" s="6">
        <f t="shared" si="32"/>
        <v>0</v>
      </c>
      <c r="BR54" s="6">
        <f t="shared" si="33"/>
        <v>0</v>
      </c>
      <c r="BU54" s="6">
        <f t="shared" si="34"/>
        <v>0</v>
      </c>
      <c r="BX54" s="6">
        <f t="shared" si="35"/>
        <v>0</v>
      </c>
    </row>
    <row r="55" spans="1:76" x14ac:dyDescent="0.2">
      <c r="A55" t="s">
        <v>205</v>
      </c>
      <c r="B55" t="s">
        <v>206</v>
      </c>
      <c r="C55">
        <v>2008</v>
      </c>
      <c r="D55" s="22">
        <v>13</v>
      </c>
      <c r="E55" t="s">
        <v>265</v>
      </c>
      <c r="F55" t="s">
        <v>143</v>
      </c>
      <c r="G55" s="6">
        <f t="shared" si="18"/>
        <v>0</v>
      </c>
      <c r="H55" s="6">
        <f t="shared" si="19"/>
        <v>0</v>
      </c>
      <c r="I55" s="22" t="str">
        <f t="shared" si="20"/>
        <v>Nein</v>
      </c>
      <c r="J55" s="4">
        <f>MAX(S55,AC55,AM55,AW55,BG55,BQ55)+LARGE((S55,AC55,AM55,AW55,BG55,BQ55),2)+MAX(V55,Y55,AF55,AI55,AP55,AS55,AZ55,BC55,BJ55,BM55,BT55,BW55)+LARGE((V55,Y55,AF55,AI55,AP55,AS55,AZ55,BC55,BJ55,BM55,BT55,BW55),2)</f>
        <v>49.594999999999999</v>
      </c>
      <c r="K55" s="2">
        <f>VLOOKUP(C55,Quali_W[#All],4,0)</f>
        <v>0</v>
      </c>
      <c r="L55" s="4">
        <f>VLOOKUP(C55,Quali_W[#All],5,0)</f>
        <v>31</v>
      </c>
      <c r="M55" s="4">
        <f>VLOOKUP(C55,Quali_W[#All],6,0)</f>
        <v>40.5</v>
      </c>
      <c r="N55" s="4">
        <f>VLOOKUP(C55,Quali_W[#All],7,0)</f>
        <v>29.2</v>
      </c>
      <c r="O55" s="4">
        <f>VLOOKUP(C55,Quali_W[#All],8,0)</f>
        <v>46.3</v>
      </c>
      <c r="P55" s="4">
        <f>VLOOKUP(C55,Quali_W[#All],9,0)</f>
        <v>173.4</v>
      </c>
      <c r="Q55" s="2">
        <v>0</v>
      </c>
      <c r="R55" s="4">
        <v>30.1</v>
      </c>
      <c r="S55" s="4">
        <v>39.799999999999997</v>
      </c>
      <c r="T55" s="6">
        <v>0</v>
      </c>
      <c r="U55" s="4">
        <v>5.6950000000000003</v>
      </c>
      <c r="V55" s="4">
        <v>9.7949999999999999</v>
      </c>
      <c r="W55" s="6">
        <v>0</v>
      </c>
      <c r="X55" s="4">
        <v>0</v>
      </c>
      <c r="Y55" s="4">
        <v>0</v>
      </c>
      <c r="Z55" s="6">
        <v>0</v>
      </c>
      <c r="AA55" s="2">
        <v>0</v>
      </c>
      <c r="AB55" s="4">
        <v>0</v>
      </c>
      <c r="AC55" s="4">
        <v>0</v>
      </c>
      <c r="AD55" s="6">
        <f t="shared" si="21"/>
        <v>0</v>
      </c>
      <c r="AE55" s="4">
        <v>0</v>
      </c>
      <c r="AF55" s="4">
        <v>0</v>
      </c>
      <c r="AG55" s="6">
        <f t="shared" si="22"/>
        <v>0</v>
      </c>
      <c r="AH55" s="4">
        <v>0</v>
      </c>
      <c r="AI55" s="4">
        <v>0</v>
      </c>
      <c r="AJ55" s="6">
        <f t="shared" si="23"/>
        <v>0</v>
      </c>
      <c r="AK55" s="2">
        <v>0</v>
      </c>
      <c r="AL55" s="4">
        <v>0</v>
      </c>
      <c r="AM55" s="4">
        <v>0</v>
      </c>
      <c r="AN55" s="6">
        <f t="shared" si="24"/>
        <v>0</v>
      </c>
      <c r="AO55" s="4">
        <v>0</v>
      </c>
      <c r="AP55" s="4">
        <v>0</v>
      </c>
      <c r="AQ55" s="6">
        <f t="shared" si="25"/>
        <v>0</v>
      </c>
      <c r="AR55" s="4">
        <v>0</v>
      </c>
      <c r="AS55" s="4">
        <v>0</v>
      </c>
      <c r="AT55" s="6">
        <f t="shared" si="26"/>
        <v>0</v>
      </c>
      <c r="AX55" s="6">
        <f t="shared" si="27"/>
        <v>0</v>
      </c>
      <c r="BA55" s="6">
        <f t="shared" si="28"/>
        <v>0</v>
      </c>
      <c r="BD55" s="6">
        <f t="shared" si="29"/>
        <v>0</v>
      </c>
      <c r="BH55" s="6">
        <f t="shared" si="30"/>
        <v>0</v>
      </c>
      <c r="BK55" s="6">
        <f t="shared" si="31"/>
        <v>0</v>
      </c>
      <c r="BN55" s="6">
        <f t="shared" si="32"/>
        <v>0</v>
      </c>
      <c r="BR55" s="6">
        <f t="shared" si="33"/>
        <v>0</v>
      </c>
      <c r="BU55" s="6">
        <f t="shared" si="34"/>
        <v>0</v>
      </c>
      <c r="BX55" s="6">
        <f t="shared" si="35"/>
        <v>0</v>
      </c>
    </row>
    <row r="56" spans="1:76" x14ac:dyDescent="0.2">
      <c r="A56" t="s">
        <v>211</v>
      </c>
      <c r="B56" t="s">
        <v>212</v>
      </c>
      <c r="C56">
        <v>2009</v>
      </c>
      <c r="D56" s="22">
        <v>12</v>
      </c>
      <c r="E56" t="s">
        <v>108</v>
      </c>
      <c r="F56" t="s">
        <v>148</v>
      </c>
      <c r="G56" s="6">
        <f t="shared" si="18"/>
        <v>0</v>
      </c>
      <c r="H56" s="6">
        <f t="shared" si="19"/>
        <v>0</v>
      </c>
      <c r="I56" s="22" t="str">
        <f t="shared" si="20"/>
        <v>Nein</v>
      </c>
      <c r="J56" s="4">
        <f>MAX(S56,AC56,AM56,AW56,BG56,BQ56)+LARGE((S56,AC56,AM56,AW56,BG56,BQ56),2)+MAX(V56,Y56,AF56,AI56,AP56,AS56,AZ56,BC56,BJ56,BM56,BT56,BW56)+LARGE((V56,Y56,AF56,AI56,AP56,AS56,AZ56,BC56,BJ56,BM56,BT56,BW56),2)</f>
        <v>125.81</v>
      </c>
      <c r="K56" s="2">
        <f>VLOOKUP(C56,Quali_W[#All],4,0)</f>
        <v>0</v>
      </c>
      <c r="L56" s="4">
        <f>VLOOKUP(C56,Quali_W[#All],5,0)</f>
        <v>30.6</v>
      </c>
      <c r="M56" s="4">
        <f>VLOOKUP(C56,Quali_W[#All],6,0)</f>
        <v>40.1</v>
      </c>
      <c r="N56" s="4">
        <f>VLOOKUP(C56,Quali_W[#All],7,0)</f>
        <v>29</v>
      </c>
      <c r="O56" s="4">
        <f>VLOOKUP(C56,Quali_W[#All],8,0)</f>
        <v>45.9</v>
      </c>
      <c r="P56" s="4">
        <f>VLOOKUP(C56,Quali_W[#All],9,0)</f>
        <v>172</v>
      </c>
      <c r="Q56" s="2">
        <v>0</v>
      </c>
      <c r="R56" s="4">
        <v>28.85</v>
      </c>
      <c r="S56" s="4">
        <v>38.049999999999997</v>
      </c>
      <c r="T56" s="6">
        <v>0</v>
      </c>
      <c r="U56" s="4">
        <v>28.39</v>
      </c>
      <c r="V56" s="4">
        <v>44.190000000000005</v>
      </c>
      <c r="W56" s="6">
        <v>0</v>
      </c>
      <c r="X56" s="4">
        <v>27.97</v>
      </c>
      <c r="Y56" s="4">
        <v>43.57</v>
      </c>
      <c r="Z56" s="6">
        <v>0</v>
      </c>
      <c r="AA56" s="2">
        <v>0</v>
      </c>
      <c r="AB56" s="4">
        <v>0</v>
      </c>
      <c r="AC56" s="4">
        <v>0</v>
      </c>
      <c r="AD56" s="6">
        <f t="shared" si="21"/>
        <v>0</v>
      </c>
      <c r="AE56" s="4">
        <v>0</v>
      </c>
      <c r="AF56" s="4">
        <v>0</v>
      </c>
      <c r="AG56" s="6">
        <f t="shared" si="22"/>
        <v>0</v>
      </c>
      <c r="AH56" s="4">
        <v>0</v>
      </c>
      <c r="AI56" s="4">
        <v>0</v>
      </c>
      <c r="AJ56" s="6">
        <f t="shared" si="23"/>
        <v>0</v>
      </c>
      <c r="AK56" s="2">
        <v>0</v>
      </c>
      <c r="AL56" s="4">
        <v>0</v>
      </c>
      <c r="AM56" s="4">
        <v>0</v>
      </c>
      <c r="AN56" s="6">
        <f t="shared" si="24"/>
        <v>0</v>
      </c>
      <c r="AO56" s="4">
        <v>0</v>
      </c>
      <c r="AP56" s="4">
        <v>0</v>
      </c>
      <c r="AQ56" s="6">
        <f t="shared" si="25"/>
        <v>0</v>
      </c>
      <c r="AR56" s="4">
        <v>0</v>
      </c>
      <c r="AS56" s="4">
        <v>0</v>
      </c>
      <c r="AT56" s="6">
        <f t="shared" si="26"/>
        <v>0</v>
      </c>
      <c r="AX56" s="6">
        <f t="shared" si="27"/>
        <v>0</v>
      </c>
      <c r="BA56" s="6">
        <f t="shared" si="28"/>
        <v>0</v>
      </c>
      <c r="BD56" s="6">
        <f t="shared" si="29"/>
        <v>0</v>
      </c>
      <c r="BH56" s="6">
        <f t="shared" si="30"/>
        <v>0</v>
      </c>
      <c r="BK56" s="6">
        <f t="shared" si="31"/>
        <v>0</v>
      </c>
      <c r="BN56" s="6">
        <f t="shared" si="32"/>
        <v>0</v>
      </c>
      <c r="BR56" s="6">
        <f t="shared" si="33"/>
        <v>0</v>
      </c>
      <c r="BU56" s="6">
        <f t="shared" si="34"/>
        <v>0</v>
      </c>
      <c r="BX56" s="6">
        <f t="shared" si="35"/>
        <v>0</v>
      </c>
    </row>
    <row r="57" spans="1:76" x14ac:dyDescent="0.2">
      <c r="A57" t="s">
        <v>291</v>
      </c>
      <c r="B57" t="s">
        <v>292</v>
      </c>
      <c r="C57">
        <v>2009</v>
      </c>
      <c r="D57" s="22">
        <v>12</v>
      </c>
      <c r="E57" t="s">
        <v>56</v>
      </c>
      <c r="F57" t="s">
        <v>275</v>
      </c>
      <c r="G57" s="6">
        <f t="shared" si="18"/>
        <v>0</v>
      </c>
      <c r="H57" s="6">
        <f t="shared" si="19"/>
        <v>0</v>
      </c>
      <c r="I57" s="22" t="str">
        <f t="shared" si="20"/>
        <v>Nein</v>
      </c>
      <c r="J57" s="4">
        <f>MAX(S57,AC57,AM57,AW57,BG57,BQ57)+LARGE((S57,AC57,AM57,AW57,BG57,BQ57),2)+MAX(V57,Y57,AF57,AI57,AP57,AS57,AZ57,BC57,BJ57,BM57,BT57,BW57)+LARGE((V57,Y57,AF57,AI57,AP57,AS57,AZ57,BC57,BJ57,BM57,BT57,BW57),2)</f>
        <v>125.72499999999999</v>
      </c>
      <c r="K57" s="2">
        <f>VLOOKUP(C57,Quali_W[#All],4,0)</f>
        <v>0</v>
      </c>
      <c r="L57" s="4">
        <f>VLOOKUP(C57,Quali_W[#All],5,0)</f>
        <v>30.6</v>
      </c>
      <c r="M57" s="4">
        <f>VLOOKUP(C57,Quali_W[#All],6,0)</f>
        <v>40.1</v>
      </c>
      <c r="N57" s="4">
        <f>VLOOKUP(C57,Quali_W[#All],7,0)</f>
        <v>29</v>
      </c>
      <c r="O57" s="4">
        <f>VLOOKUP(C57,Quali_W[#All],8,0)</f>
        <v>45.9</v>
      </c>
      <c r="P57" s="4">
        <f>VLOOKUP(C57,Quali_W[#All],9,0)</f>
        <v>172</v>
      </c>
      <c r="Q57" s="2">
        <v>0</v>
      </c>
      <c r="R57" s="4">
        <v>27.685000000000002</v>
      </c>
      <c r="S57" s="4">
        <v>37.285000000000004</v>
      </c>
      <c r="T57" s="6">
        <v>0</v>
      </c>
      <c r="U57" s="4">
        <v>26.29</v>
      </c>
      <c r="V57" s="4">
        <v>43.69</v>
      </c>
      <c r="W57" s="6">
        <v>0</v>
      </c>
      <c r="X57" s="4">
        <v>27.35</v>
      </c>
      <c r="Y57" s="4">
        <v>44.75</v>
      </c>
      <c r="Z57" s="6">
        <v>0</v>
      </c>
      <c r="AA57" s="2">
        <v>0</v>
      </c>
      <c r="AB57" s="4">
        <v>0</v>
      </c>
      <c r="AC57" s="4">
        <v>0</v>
      </c>
      <c r="AD57" s="6">
        <f t="shared" si="21"/>
        <v>0</v>
      </c>
      <c r="AE57" s="4">
        <v>0</v>
      </c>
      <c r="AF57" s="4">
        <v>0</v>
      </c>
      <c r="AG57" s="6">
        <f t="shared" si="22"/>
        <v>0</v>
      </c>
      <c r="AH57" s="4">
        <v>0</v>
      </c>
      <c r="AI57" s="4">
        <v>0</v>
      </c>
      <c r="AJ57" s="6">
        <f t="shared" si="23"/>
        <v>0</v>
      </c>
      <c r="AK57" s="2">
        <v>0</v>
      </c>
      <c r="AL57" s="4">
        <v>0</v>
      </c>
      <c r="AM57" s="4">
        <v>0</v>
      </c>
      <c r="AN57" s="6">
        <f t="shared" si="24"/>
        <v>0</v>
      </c>
      <c r="AO57" s="4">
        <v>0</v>
      </c>
      <c r="AP57" s="4">
        <v>0</v>
      </c>
      <c r="AQ57" s="6">
        <f t="shared" si="25"/>
        <v>0</v>
      </c>
      <c r="AR57" s="4">
        <v>0</v>
      </c>
      <c r="AS57" s="4">
        <v>0</v>
      </c>
      <c r="AT57" s="6">
        <f t="shared" si="26"/>
        <v>0</v>
      </c>
      <c r="AX57" s="6">
        <f t="shared" si="27"/>
        <v>0</v>
      </c>
      <c r="BA57" s="6">
        <f t="shared" si="28"/>
        <v>0</v>
      </c>
      <c r="BD57" s="6">
        <f t="shared" si="29"/>
        <v>0</v>
      </c>
      <c r="BH57" s="6">
        <f t="shared" si="30"/>
        <v>0</v>
      </c>
      <c r="BK57" s="6">
        <f t="shared" si="31"/>
        <v>0</v>
      </c>
      <c r="BN57" s="6">
        <f t="shared" si="32"/>
        <v>0</v>
      </c>
      <c r="BR57" s="6">
        <f t="shared" si="33"/>
        <v>0</v>
      </c>
      <c r="BU57" s="6">
        <f t="shared" si="34"/>
        <v>0</v>
      </c>
      <c r="BX57" s="6">
        <f t="shared" si="35"/>
        <v>0</v>
      </c>
    </row>
  </sheetData>
  <autoFilter ref="A2:BY57">
    <sortState ref="A4:BY57">
      <sortCondition ref="C2:C57"/>
    </sortState>
  </autoFilter>
  <mergeCells count="14">
    <mergeCell ref="BO1:BX1"/>
    <mergeCell ref="BE1:BN1"/>
    <mergeCell ref="B1:B2"/>
    <mergeCell ref="A1:A2"/>
    <mergeCell ref="G1:I1"/>
    <mergeCell ref="J1:J2"/>
    <mergeCell ref="E1:E2"/>
    <mergeCell ref="D1:D2"/>
    <mergeCell ref="C1:C2"/>
    <mergeCell ref="K1:O1"/>
    <mergeCell ref="Q1:Z1"/>
    <mergeCell ref="AA1:AJ1"/>
    <mergeCell ref="AK1:AT1"/>
    <mergeCell ref="AU1:BD1"/>
  </mergeCells>
  <conditionalFormatting sqref="BH1:BH2 BK1:BK2 BN1:BN2 BN58:BN1048576 BK58:BK1048576 BH58:BH1048576 BR1:BR2 BU1:BU2 BX1:BX2 AD1:AD2 AG1:AG2 AJ1:AJ2 AN1:AN2 AQ1:AQ2 AT1:AT2 AX1:AX2 BA1:BA2 BD1:BD2 AJ58:AJ1048576 AG58:AG1048576 AD58:AD1048576 AT58:AT1048576 AQ58:AQ1048576 AN58:AN1048576 BD58:BD1048576 BA58:BA1048576 AX58:AX1048576 BX58:BX1048576 BU58:BU1048576 BR58:BR1048576 T1:T1048576 W1:W1048576 Z1:Z1048576">
    <cfRule type="cellIs" dxfId="17" priority="13" operator="equal">
      <formula>1</formula>
    </cfRule>
  </conditionalFormatting>
  <conditionalFormatting sqref="I1:I1048576">
    <cfRule type="containsText" dxfId="16" priority="14" operator="containsText" text="Ja">
      <formula>NOT(ISERROR(SEARCH("Ja",I1)))</formula>
    </cfRule>
  </conditionalFormatting>
  <conditionalFormatting sqref="G3:H1048576">
    <cfRule type="cellIs" dxfId="15" priority="15" operator="greaterThan">
      <formula>0</formula>
    </cfRule>
  </conditionalFormatting>
  <conditionalFormatting sqref="AD3:AD57 AG3:AG57 AJ3:AJ57">
    <cfRule type="cellIs" dxfId="14" priority="5" operator="equal">
      <formula>1</formula>
    </cfRule>
  </conditionalFormatting>
  <conditionalFormatting sqref="AN3:AN57 AQ3:AQ57 AT3:AT57">
    <cfRule type="cellIs" dxfId="13" priority="4" operator="equal">
      <formula>1</formula>
    </cfRule>
  </conditionalFormatting>
  <conditionalFormatting sqref="AX3:AX57 BA3:BA57 BD3:BD57">
    <cfRule type="cellIs" dxfId="12" priority="3" operator="equal">
      <formula>1</formula>
    </cfRule>
  </conditionalFormatting>
  <conditionalFormatting sqref="BH3:BH57 BK3:BK57 BN3:BN57">
    <cfRule type="cellIs" dxfId="11" priority="2" operator="equal">
      <formula>1</formula>
    </cfRule>
  </conditionalFormatting>
  <conditionalFormatting sqref="BR3:BR57 BU3:BU57 BX3:BX57">
    <cfRule type="cellIs" dxfId="10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6"/>
  <sheetViews>
    <sheetView tabSelected="1" zoomScale="150" zoomScaleNormal="150" workbookViewId="0">
      <pane xSplit="10" ySplit="2" topLeftCell="Y3" activePane="bottomRight" state="frozen"/>
      <selection sqref="A1:A2"/>
      <selection pane="topRight" sqref="A1:A2"/>
      <selection pane="bottomLeft" sqref="A1:A2"/>
      <selection pane="bottomRight" activeCell="AA14" sqref="AA14"/>
    </sheetView>
  </sheetViews>
  <sheetFormatPr baseColWidth="10" defaultColWidth="0" defaultRowHeight="15" x14ac:dyDescent="0.2"/>
  <cols>
    <col min="1" max="1" width="20.83203125" bestFit="1" customWidth="1"/>
    <col min="2" max="2" width="12.83203125" bestFit="1" customWidth="1"/>
    <col min="3" max="3" width="11.5" style="1" customWidth="1"/>
    <col min="4" max="4" width="11.5" style="1" hidden="1" customWidth="1"/>
    <col min="5" max="5" width="21.5" customWidth="1"/>
    <col min="6" max="6" width="21.5" hidden="1" customWidth="1"/>
    <col min="7" max="8" width="11.5" style="6" customWidth="1"/>
    <col min="9" max="9" width="12.5" style="1" bestFit="1" customWidth="1"/>
    <col min="10" max="10" width="11.5" style="4" customWidth="1"/>
    <col min="11" max="11" width="11.5" style="2" hidden="1" customWidth="1"/>
    <col min="12" max="16" width="11.5" style="4" hidden="1" customWidth="1"/>
    <col min="17" max="17" width="11.5" style="2" customWidth="1"/>
    <col min="18" max="19" width="11.5" style="4" customWidth="1"/>
    <col min="20" max="20" width="11.5" style="6" customWidth="1"/>
    <col min="21" max="22" width="11.5" style="4" customWidth="1"/>
    <col min="23" max="23" width="11.5" style="6" customWidth="1"/>
    <col min="24" max="25" width="11.5" style="4" customWidth="1"/>
    <col min="26" max="26" width="11.5" style="6" customWidth="1"/>
    <col min="27" max="27" width="11.5" style="2" customWidth="1"/>
    <col min="28" max="29" width="11.5" style="4" customWidth="1"/>
    <col min="30" max="30" width="11.5" style="6" customWidth="1"/>
    <col min="31" max="32" width="11.5" style="4" customWidth="1"/>
    <col min="33" max="33" width="11.5" style="6" customWidth="1"/>
    <col min="34" max="35" width="11.5" style="4" customWidth="1"/>
    <col min="36" max="36" width="11.5" style="6" customWidth="1"/>
    <col min="37" max="37" width="11.5" style="2" customWidth="1"/>
    <col min="38" max="39" width="11.5" style="4" customWidth="1"/>
    <col min="40" max="40" width="11.5" style="6" customWidth="1"/>
    <col min="41" max="42" width="11.5" style="4" customWidth="1"/>
    <col min="43" max="43" width="11.5" style="6" customWidth="1"/>
    <col min="44" max="45" width="11.5" style="4" customWidth="1"/>
    <col min="46" max="46" width="11.5" style="6" customWidth="1"/>
    <col min="47" max="47" width="11.5" style="2" customWidth="1"/>
    <col min="48" max="49" width="11.5" style="4" customWidth="1"/>
    <col min="50" max="50" width="11.5" style="6" customWidth="1"/>
    <col min="51" max="52" width="11.5" style="4" customWidth="1"/>
    <col min="53" max="53" width="11.5" style="6" customWidth="1"/>
    <col min="54" max="55" width="11.5" style="4" customWidth="1"/>
    <col min="56" max="56" width="11.5" style="6" customWidth="1"/>
    <col min="57" max="57" width="11.5" style="2" customWidth="1"/>
    <col min="58" max="59" width="11.5" style="4" customWidth="1"/>
    <col min="60" max="60" width="11.5" style="6" customWidth="1"/>
    <col min="61" max="62" width="11.5" style="4" customWidth="1"/>
    <col min="63" max="63" width="11.5" style="6" customWidth="1"/>
    <col min="64" max="65" width="11.5" style="4" customWidth="1"/>
    <col min="66" max="66" width="11.5" style="6" customWidth="1"/>
    <col min="67" max="67" width="11.5" style="2" customWidth="1"/>
    <col min="68" max="69" width="11.5" style="4" customWidth="1"/>
    <col min="70" max="70" width="11.5" style="6" customWidth="1"/>
    <col min="71" max="72" width="11.5" style="4" customWidth="1"/>
    <col min="73" max="73" width="11.5" style="6" customWidth="1"/>
    <col min="74" max="75" width="11.5" style="4" customWidth="1"/>
    <col min="76" max="76" width="11.5" style="6" customWidth="1"/>
    <col min="77" max="77" width="0" hidden="1" customWidth="1"/>
    <col min="78" max="16384" width="11.5" hidden="1"/>
  </cols>
  <sheetData>
    <row r="1" spans="1:76" x14ac:dyDescent="0.2">
      <c r="A1" s="27" t="s">
        <v>14</v>
      </c>
      <c r="B1" s="27" t="s">
        <v>15</v>
      </c>
      <c r="C1" s="27" t="s">
        <v>16</v>
      </c>
      <c r="D1" s="27" t="s">
        <v>17</v>
      </c>
      <c r="E1" s="27" t="s">
        <v>18</v>
      </c>
      <c r="G1" s="24" t="s">
        <v>19</v>
      </c>
      <c r="H1" s="24"/>
      <c r="I1" s="24"/>
      <c r="J1" s="28" t="s">
        <v>20</v>
      </c>
      <c r="K1" s="29" t="s">
        <v>21</v>
      </c>
      <c r="L1" s="29"/>
      <c r="M1" s="29"/>
      <c r="N1" s="29"/>
      <c r="O1" s="29"/>
      <c r="P1" s="5"/>
      <c r="Q1" s="30" t="s">
        <v>270</v>
      </c>
      <c r="R1" s="30"/>
      <c r="S1" s="30"/>
      <c r="T1" s="30"/>
      <c r="U1" s="30"/>
      <c r="V1" s="30"/>
      <c r="W1" s="30"/>
      <c r="X1" s="30"/>
      <c r="Y1" s="30"/>
      <c r="Z1" s="30"/>
      <c r="AA1" s="25" t="s">
        <v>30</v>
      </c>
      <c r="AB1" s="25"/>
      <c r="AC1" s="25"/>
      <c r="AD1" s="25"/>
      <c r="AE1" s="25"/>
      <c r="AF1" s="25"/>
      <c r="AG1" s="25"/>
      <c r="AH1" s="25"/>
      <c r="AI1" s="25"/>
      <c r="AJ1" s="25"/>
      <c r="AK1" s="31" t="s">
        <v>271</v>
      </c>
      <c r="AL1" s="31"/>
      <c r="AM1" s="31"/>
      <c r="AN1" s="31"/>
      <c r="AO1" s="31"/>
      <c r="AP1" s="31"/>
      <c r="AQ1" s="31"/>
      <c r="AR1" s="31"/>
      <c r="AS1" s="31"/>
      <c r="AT1" s="31"/>
      <c r="AU1" s="32" t="s">
        <v>272</v>
      </c>
      <c r="AV1" s="32"/>
      <c r="AW1" s="32"/>
      <c r="AX1" s="32"/>
      <c r="AY1" s="32"/>
      <c r="AZ1" s="32"/>
      <c r="BA1" s="32"/>
      <c r="BB1" s="32"/>
      <c r="BC1" s="32"/>
      <c r="BD1" s="32"/>
      <c r="BE1" s="26" t="s">
        <v>273</v>
      </c>
      <c r="BF1" s="26"/>
      <c r="BG1" s="26"/>
      <c r="BH1" s="26"/>
      <c r="BI1" s="26"/>
      <c r="BJ1" s="26"/>
      <c r="BK1" s="26"/>
      <c r="BL1" s="26"/>
      <c r="BM1" s="26"/>
      <c r="BN1" s="26"/>
      <c r="BO1" s="25" t="s">
        <v>274</v>
      </c>
      <c r="BP1" s="25"/>
      <c r="BQ1" s="25"/>
      <c r="BR1" s="25"/>
      <c r="BS1" s="25"/>
      <c r="BT1" s="25"/>
      <c r="BU1" s="25"/>
      <c r="BV1" s="25"/>
      <c r="BW1" s="25"/>
      <c r="BX1" s="25"/>
    </row>
    <row r="2" spans="1:76" x14ac:dyDescent="0.2">
      <c r="A2" s="27"/>
      <c r="B2" s="27"/>
      <c r="C2" s="27"/>
      <c r="D2" s="27"/>
      <c r="E2" s="27"/>
      <c r="F2" t="s">
        <v>22</v>
      </c>
      <c r="G2" s="6" t="s">
        <v>3</v>
      </c>
      <c r="H2" s="6" t="s">
        <v>23</v>
      </c>
      <c r="I2" s="1" t="s">
        <v>24</v>
      </c>
      <c r="J2" s="28"/>
      <c r="K2" s="14" t="s">
        <v>31</v>
      </c>
      <c r="L2" s="5" t="s">
        <v>5</v>
      </c>
      <c r="M2" s="5" t="s">
        <v>6</v>
      </c>
      <c r="N2" s="5" t="s">
        <v>7</v>
      </c>
      <c r="O2" s="5" t="s">
        <v>8</v>
      </c>
      <c r="P2" s="5" t="s">
        <v>114</v>
      </c>
      <c r="Q2" s="20" t="s">
        <v>32</v>
      </c>
      <c r="R2" s="23" t="s">
        <v>5</v>
      </c>
      <c r="S2" s="23" t="s">
        <v>6</v>
      </c>
      <c r="T2" s="7" t="s">
        <v>25</v>
      </c>
      <c r="U2" s="23" t="s">
        <v>7</v>
      </c>
      <c r="V2" s="23" t="s">
        <v>8</v>
      </c>
      <c r="W2" s="7" t="s">
        <v>25</v>
      </c>
      <c r="X2" s="23" t="s">
        <v>26</v>
      </c>
      <c r="Y2" s="23" t="s">
        <v>27</v>
      </c>
      <c r="Z2" s="7" t="s">
        <v>25</v>
      </c>
      <c r="AA2" s="17" t="s">
        <v>32</v>
      </c>
      <c r="AB2" s="3" t="s">
        <v>5</v>
      </c>
      <c r="AC2" s="3" t="s">
        <v>6</v>
      </c>
      <c r="AD2" s="8" t="s">
        <v>25</v>
      </c>
      <c r="AE2" s="3">
        <v>0</v>
      </c>
      <c r="AF2" s="3">
        <v>0</v>
      </c>
      <c r="AG2" s="8" t="s">
        <v>25</v>
      </c>
      <c r="AH2" s="3" t="s">
        <v>28</v>
      </c>
      <c r="AI2" s="3" t="s">
        <v>29</v>
      </c>
      <c r="AJ2" s="8" t="s">
        <v>25</v>
      </c>
      <c r="AK2" s="19" t="s">
        <v>32</v>
      </c>
      <c r="AL2" s="10" t="s">
        <v>5</v>
      </c>
      <c r="AM2" s="10" t="s">
        <v>6</v>
      </c>
      <c r="AN2" s="9" t="s">
        <v>25</v>
      </c>
      <c r="AO2" s="10" t="s">
        <v>7</v>
      </c>
      <c r="AP2" s="10" t="s">
        <v>8</v>
      </c>
      <c r="AQ2" s="9" t="s">
        <v>25</v>
      </c>
      <c r="AR2" s="10" t="s">
        <v>26</v>
      </c>
      <c r="AS2" s="10" t="s">
        <v>27</v>
      </c>
      <c r="AT2" s="9" t="s">
        <v>25</v>
      </c>
      <c r="AU2" s="18" t="s">
        <v>32</v>
      </c>
      <c r="AV2" s="11" t="s">
        <v>5</v>
      </c>
      <c r="AW2" s="11" t="s">
        <v>6</v>
      </c>
      <c r="AX2" s="13" t="s">
        <v>25</v>
      </c>
      <c r="AY2" s="11" t="s">
        <v>7</v>
      </c>
      <c r="AZ2" s="11" t="s">
        <v>8</v>
      </c>
      <c r="BA2" s="13" t="s">
        <v>25</v>
      </c>
      <c r="BB2" s="11" t="s">
        <v>26</v>
      </c>
      <c r="BC2" s="11" t="s">
        <v>27</v>
      </c>
      <c r="BD2" s="13" t="s">
        <v>25</v>
      </c>
      <c r="BE2" s="16" t="s">
        <v>32</v>
      </c>
      <c r="BF2" s="12" t="s">
        <v>5</v>
      </c>
      <c r="BG2" s="12" t="s">
        <v>6</v>
      </c>
      <c r="BH2" s="15" t="s">
        <v>25</v>
      </c>
      <c r="BI2" s="12" t="s">
        <v>7</v>
      </c>
      <c r="BJ2" s="12" t="s">
        <v>8</v>
      </c>
      <c r="BK2" s="15" t="s">
        <v>25</v>
      </c>
      <c r="BL2" s="12" t="s">
        <v>26</v>
      </c>
      <c r="BM2" s="12" t="s">
        <v>27</v>
      </c>
      <c r="BN2" s="15" t="s">
        <v>25</v>
      </c>
      <c r="BO2" s="17" t="s">
        <v>32</v>
      </c>
      <c r="BP2" s="3" t="s">
        <v>5</v>
      </c>
      <c r="BQ2" s="3" t="s">
        <v>6</v>
      </c>
      <c r="BR2" s="8" t="s">
        <v>25</v>
      </c>
      <c r="BS2" s="3" t="s">
        <v>7</v>
      </c>
      <c r="BT2" s="3" t="s">
        <v>8</v>
      </c>
      <c r="BU2" s="8" t="s">
        <v>25</v>
      </c>
      <c r="BV2" s="3" t="s">
        <v>26</v>
      </c>
      <c r="BW2" s="3" t="s">
        <v>27</v>
      </c>
      <c r="BX2" s="8" t="s">
        <v>25</v>
      </c>
    </row>
    <row r="3" spans="1:76" x14ac:dyDescent="0.2">
      <c r="A3" t="s">
        <v>102</v>
      </c>
      <c r="B3" t="s">
        <v>103</v>
      </c>
      <c r="C3">
        <v>2000</v>
      </c>
      <c r="D3" s="1">
        <v>21</v>
      </c>
      <c r="E3" t="s">
        <v>51</v>
      </c>
      <c r="F3" t="s">
        <v>150</v>
      </c>
      <c r="G3" s="6">
        <f t="shared" ref="G3:G36" si="0">T3+AD3+AN3+AX3+BH3+BR3</f>
        <v>0</v>
      </c>
      <c r="H3" s="6">
        <f t="shared" ref="H3:H36" si="1">W3+Z3+AG3+AJ3+AQ3+AT3+BA3+BD3+BK3+BN3+BU3+BX3</f>
        <v>0</v>
      </c>
      <c r="I3" s="1" t="str">
        <f t="shared" ref="I3:I36" si="2">IF(AND(G3&gt;0,H3&gt;0,J3&gt;=P3),"Ja","Nein")</f>
        <v>Nein</v>
      </c>
      <c r="J3" s="4">
        <f>MAX(S3,AC3,AM3,AW3,BG3,BQ3)+LARGE((S3,AC3,AM3,AW3,BG3,BQ3),2)+MAX(V3,Y3,AF3,AI3,AP3,AS3,AZ3,BC3,BJ3,BM3,BT3,BW3)+LARGE((V3,Y3,AF3,AI3,AP3,AS3,AZ3,BC3,BJ3,BM3,BT3,BW3),2)</f>
        <v>152.20499999999998</v>
      </c>
      <c r="K3" s="2">
        <f>VLOOKUP(C3,Quali_M[#All],4,0)</f>
        <v>2.5</v>
      </c>
      <c r="L3" s="4">
        <f>VLOOKUP(C3,Quali_M[#All],5,0)</f>
        <v>34.6</v>
      </c>
      <c r="M3" s="4">
        <f>VLOOKUP(C3,Quali_M[#All],6,0)</f>
        <v>46.6</v>
      </c>
      <c r="N3" s="4">
        <f>VLOOKUP(C3,Quali_M[#All],7,0)</f>
        <v>31.4</v>
      </c>
      <c r="O3" s="4">
        <f>VLOOKUP(C3,Quali_M[#All],8,0)</f>
        <v>54.7</v>
      </c>
      <c r="P3" s="4">
        <f>VLOOKUP(C3,Quali_M[#All],9,0)</f>
        <v>202.6</v>
      </c>
      <c r="Q3" s="2">
        <v>2.4</v>
      </c>
      <c r="R3" s="4">
        <v>34.004999999999995</v>
      </c>
      <c r="S3" s="4">
        <v>46.004999999999995</v>
      </c>
      <c r="T3" s="6">
        <v>0</v>
      </c>
      <c r="U3" s="4">
        <v>30.99</v>
      </c>
      <c r="V3" s="4">
        <v>54.39</v>
      </c>
      <c r="W3" s="6">
        <v>0</v>
      </c>
      <c r="X3" s="4">
        <v>29.810000000000002</v>
      </c>
      <c r="Y3" s="4">
        <v>51.81</v>
      </c>
      <c r="Z3" s="6">
        <v>0</v>
      </c>
      <c r="AA3" s="2">
        <v>0</v>
      </c>
      <c r="AB3" s="4">
        <v>0</v>
      </c>
      <c r="AC3" s="4">
        <v>0</v>
      </c>
      <c r="AD3" s="6">
        <f t="shared" ref="AD3:AD36" si="3">IF(AND(AA3&gt;=$K3,AB3&gt;=$L3,AC3&gt;=$M3),1,0)</f>
        <v>0</v>
      </c>
      <c r="AE3" s="4">
        <v>0</v>
      </c>
      <c r="AF3" s="4">
        <v>0</v>
      </c>
      <c r="AG3" s="6">
        <f t="shared" ref="AG3:AG36" si="4">IF(AND(AE3&gt;=$N3,AF3&gt;=$O3),1,0)</f>
        <v>0</v>
      </c>
      <c r="AH3" s="4">
        <v>0</v>
      </c>
      <c r="AI3" s="4">
        <v>0</v>
      </c>
      <c r="AJ3" s="6">
        <f t="shared" ref="AJ3:AJ36" si="5">IF(AND(AH3&gt;=$N3,AI3&gt;=$O3),1,0)</f>
        <v>0</v>
      </c>
      <c r="AK3" s="2">
        <v>0</v>
      </c>
      <c r="AL3" s="4">
        <v>0</v>
      </c>
      <c r="AM3" s="4">
        <v>0</v>
      </c>
      <c r="AN3" s="6">
        <f t="shared" ref="AN3:AN36" si="6">IF(AND(AK3&gt;=$K3,AL3&gt;=$L3,AM3&gt;=$M3),1,0)</f>
        <v>0</v>
      </c>
      <c r="AO3" s="4">
        <v>0</v>
      </c>
      <c r="AP3" s="4">
        <v>0</v>
      </c>
      <c r="AQ3" s="6">
        <f t="shared" ref="AQ3:AQ36" si="7">IF(AND(AO3&gt;=$N3,AP3&gt;=$O3),1,0)</f>
        <v>0</v>
      </c>
      <c r="AR3" s="4">
        <v>0</v>
      </c>
      <c r="AS3" s="4">
        <v>0</v>
      </c>
      <c r="AT3" s="6">
        <f t="shared" ref="AT3:AT36" si="8">IF(AND(AR3&gt;=$N3,AS3&gt;=$O3),1,0)</f>
        <v>0</v>
      </c>
      <c r="AX3" s="6">
        <f t="shared" ref="AX3:AX36" si="9">IF(AND(AU3&gt;=$K3,AV3&gt;=$L3,AW3&gt;=$M3),1,0)</f>
        <v>0</v>
      </c>
      <c r="BA3" s="6">
        <f t="shared" ref="BA3:BA36" si="10">IF(AND(AY3&gt;=$N3,AZ3&gt;=$O3),1,0)</f>
        <v>0</v>
      </c>
      <c r="BD3" s="6">
        <f t="shared" ref="BD3:BD36" si="11">IF(AND(BB3&gt;=$N3,BC3&gt;=$O3),1,0)</f>
        <v>0</v>
      </c>
      <c r="BH3" s="6">
        <f t="shared" ref="BH3:BH36" si="12">IF(AND(BE3&gt;=$K3,BF3&gt;=$L3,BG3&gt;=$M3),1,0)</f>
        <v>0</v>
      </c>
      <c r="BK3" s="6">
        <f t="shared" ref="BK3:BK36" si="13">IF(AND(BI3&gt;=$N3,BJ3&gt;=$O3),1,0)</f>
        <v>0</v>
      </c>
      <c r="BN3" s="6">
        <f t="shared" ref="BN3:BN36" si="14">IF(AND(BL3&gt;=$N3,BM3&gt;=$O3),1,0)</f>
        <v>0</v>
      </c>
      <c r="BR3" s="6">
        <f t="shared" ref="BR3:BR36" si="15">IF(AND(BO3&gt;=$K3,BP3&gt;=$L3,BQ3&gt;=$M3),1,0)</f>
        <v>0</v>
      </c>
      <c r="BU3" s="6">
        <f t="shared" ref="BU3:BU36" si="16">IF(AND(BS3&gt;=$N3,BT3&gt;=$O3),1,0)</f>
        <v>0</v>
      </c>
      <c r="BX3" s="6">
        <f t="shared" ref="BX3:BX36" si="17">IF(AND(BV3&gt;=$N3,BW3&gt;=$O3),1,0)</f>
        <v>0</v>
      </c>
    </row>
    <row r="4" spans="1:76" x14ac:dyDescent="0.2">
      <c r="A4" t="s">
        <v>74</v>
      </c>
      <c r="B4" t="s">
        <v>322</v>
      </c>
      <c r="C4">
        <v>2000</v>
      </c>
      <c r="D4" s="22">
        <v>21</v>
      </c>
      <c r="E4" t="s">
        <v>37</v>
      </c>
      <c r="F4" t="s">
        <v>151</v>
      </c>
      <c r="G4" s="6">
        <f t="shared" si="0"/>
        <v>1</v>
      </c>
      <c r="H4" s="6">
        <f t="shared" si="1"/>
        <v>0</v>
      </c>
      <c r="I4" s="22" t="str">
        <f t="shared" si="2"/>
        <v>Nein</v>
      </c>
      <c r="J4" s="4">
        <f>MAX(S4,AC4,AM4,AW4,BG4,BQ4)+LARGE((S4,AC4,AM4,AW4,BG4,BQ4),2)+MAX(V4,Y4,AF4,AI4,AP4,AS4,AZ4,BC4,BJ4,BM4,BT4,BW4)+LARGE((V4,Y4,AF4,AI4,AP4,AS4,AZ4,BC4,BJ4,BM4,BT4,BW4),2)</f>
        <v>79.36</v>
      </c>
      <c r="K4" s="2">
        <f>VLOOKUP(C4,Quali_M[#All],4,0)</f>
        <v>2.5</v>
      </c>
      <c r="L4" s="4">
        <f>VLOOKUP(C4,Quali_M[#All],5,0)</f>
        <v>34.6</v>
      </c>
      <c r="M4" s="4">
        <f>VLOOKUP(C4,Quali_M[#All],6,0)</f>
        <v>46.6</v>
      </c>
      <c r="N4" s="4">
        <f>VLOOKUP(C4,Quali_M[#All],7,0)</f>
        <v>31.4</v>
      </c>
      <c r="O4" s="4">
        <f>VLOOKUP(C4,Quali_M[#All],8,0)</f>
        <v>54.7</v>
      </c>
      <c r="P4" s="4">
        <f>VLOOKUP(C4,Quali_M[#All],9,0)</f>
        <v>202.6</v>
      </c>
      <c r="Q4" s="2">
        <v>5</v>
      </c>
      <c r="R4" s="4">
        <v>35.555</v>
      </c>
      <c r="S4" s="4">
        <v>49.855000000000004</v>
      </c>
      <c r="T4" s="6">
        <v>1</v>
      </c>
      <c r="U4" s="4">
        <v>16.704999999999998</v>
      </c>
      <c r="V4" s="4">
        <v>29.504999999999995</v>
      </c>
      <c r="W4" s="6">
        <v>0</v>
      </c>
      <c r="X4" s="4">
        <v>0</v>
      </c>
      <c r="Y4" s="4">
        <v>0</v>
      </c>
      <c r="Z4" s="6">
        <v>0</v>
      </c>
      <c r="AA4" s="2">
        <v>0</v>
      </c>
      <c r="AB4" s="4">
        <v>0</v>
      </c>
      <c r="AC4" s="4">
        <v>0</v>
      </c>
      <c r="AD4" s="6">
        <f t="shared" si="3"/>
        <v>0</v>
      </c>
      <c r="AE4" s="4">
        <v>0</v>
      </c>
      <c r="AF4" s="4">
        <v>0</v>
      </c>
      <c r="AG4" s="6">
        <f t="shared" si="4"/>
        <v>0</v>
      </c>
      <c r="AH4" s="4">
        <v>0</v>
      </c>
      <c r="AI4" s="4">
        <v>0</v>
      </c>
      <c r="AJ4" s="6">
        <f t="shared" si="5"/>
        <v>0</v>
      </c>
      <c r="AK4" s="2">
        <v>0</v>
      </c>
      <c r="AL4" s="4">
        <v>0</v>
      </c>
      <c r="AM4" s="4">
        <v>0</v>
      </c>
      <c r="AN4" s="6">
        <f t="shared" si="6"/>
        <v>0</v>
      </c>
      <c r="AO4" s="4">
        <v>0</v>
      </c>
      <c r="AP4" s="4">
        <v>0</v>
      </c>
      <c r="AQ4" s="6">
        <f t="shared" si="7"/>
        <v>0</v>
      </c>
      <c r="AR4" s="4">
        <v>0</v>
      </c>
      <c r="AS4" s="4">
        <v>0</v>
      </c>
      <c r="AT4" s="6">
        <f t="shared" si="8"/>
        <v>0</v>
      </c>
      <c r="AX4" s="6">
        <f t="shared" si="9"/>
        <v>0</v>
      </c>
      <c r="BA4" s="6">
        <f t="shared" si="10"/>
        <v>0</v>
      </c>
      <c r="BD4" s="6">
        <f t="shared" si="11"/>
        <v>0</v>
      </c>
      <c r="BH4" s="6">
        <f t="shared" si="12"/>
        <v>0</v>
      </c>
      <c r="BK4" s="6">
        <f t="shared" si="13"/>
        <v>0</v>
      </c>
      <c r="BN4" s="6">
        <f t="shared" si="14"/>
        <v>0</v>
      </c>
      <c r="BR4" s="6">
        <f t="shared" si="15"/>
        <v>0</v>
      </c>
      <c r="BU4" s="6">
        <f t="shared" si="16"/>
        <v>0</v>
      </c>
      <c r="BX4" s="6">
        <f t="shared" si="17"/>
        <v>0</v>
      </c>
    </row>
    <row r="5" spans="1:76" x14ac:dyDescent="0.2">
      <c r="A5" t="s">
        <v>235</v>
      </c>
      <c r="B5" t="s">
        <v>240</v>
      </c>
      <c r="C5">
        <v>2001</v>
      </c>
      <c r="D5" s="22">
        <v>20</v>
      </c>
      <c r="E5" t="s">
        <v>308</v>
      </c>
      <c r="F5" t="s">
        <v>231</v>
      </c>
      <c r="G5" s="6">
        <f t="shared" si="0"/>
        <v>1</v>
      </c>
      <c r="H5" s="6">
        <f t="shared" si="1"/>
        <v>0</v>
      </c>
      <c r="I5" s="22" t="str">
        <f t="shared" si="2"/>
        <v>Nein</v>
      </c>
      <c r="J5" s="4">
        <f>MAX(S5,AC5,AM5,AW5,BG5,BQ5)+LARGE((S5,AC5,AM5,AW5,BG5,BQ5),2)+MAX(V5,Y5,AF5,AI5,AP5,AS5,AZ5,BC5,BJ5,BM5,BT5,BW5)+LARGE((V5,Y5,AF5,AI5,AP5,AS5,AZ5,BC5,BJ5,BM5,BT5,BW5),2)</f>
        <v>150.51999999999998</v>
      </c>
      <c r="K5" s="2">
        <f>VLOOKUP(C5,Quali_M[#All],4,0)</f>
        <v>2.2000000000000002</v>
      </c>
      <c r="L5" s="4">
        <f>VLOOKUP(C5,Quali_M[#All],5,0)</f>
        <v>34.200000000000003</v>
      </c>
      <c r="M5" s="4">
        <f>VLOOKUP(C5,Quali_M[#All],6,0)</f>
        <v>45.9</v>
      </c>
      <c r="N5" s="4">
        <f>VLOOKUP(C5,Quali_M[#All],7,0)</f>
        <v>31.2</v>
      </c>
      <c r="O5" s="4">
        <f>VLOOKUP(C5,Quali_M[#All],8,0)</f>
        <v>54</v>
      </c>
      <c r="P5" s="4">
        <f>VLOOKUP(C5,Quali_M[#All],9,0)</f>
        <v>199.8</v>
      </c>
      <c r="Q5" s="2">
        <v>2.5</v>
      </c>
      <c r="R5" s="4">
        <v>34.754999999999995</v>
      </c>
      <c r="S5" s="4">
        <v>46.854999999999997</v>
      </c>
      <c r="T5" s="6">
        <v>1</v>
      </c>
      <c r="U5" s="4">
        <v>29.524999999999999</v>
      </c>
      <c r="V5" s="4">
        <v>50.924999999999997</v>
      </c>
      <c r="W5" s="6">
        <v>0</v>
      </c>
      <c r="X5" s="4">
        <v>31.240000000000002</v>
      </c>
      <c r="Y5" s="4">
        <v>52.74</v>
      </c>
      <c r="Z5" s="6">
        <v>0</v>
      </c>
      <c r="AA5" s="2">
        <v>0</v>
      </c>
      <c r="AB5" s="4">
        <v>0</v>
      </c>
      <c r="AC5" s="4">
        <v>0</v>
      </c>
      <c r="AD5" s="6">
        <f t="shared" si="3"/>
        <v>0</v>
      </c>
      <c r="AE5" s="4">
        <v>0</v>
      </c>
      <c r="AF5" s="4">
        <v>0</v>
      </c>
      <c r="AG5" s="6">
        <f t="shared" si="4"/>
        <v>0</v>
      </c>
      <c r="AH5" s="4">
        <v>0</v>
      </c>
      <c r="AI5" s="4">
        <v>0</v>
      </c>
      <c r="AJ5" s="6">
        <f t="shared" si="5"/>
        <v>0</v>
      </c>
      <c r="AK5" s="2">
        <v>0</v>
      </c>
      <c r="AL5" s="4">
        <v>0</v>
      </c>
      <c r="AM5" s="4">
        <v>0</v>
      </c>
      <c r="AN5" s="6">
        <f t="shared" si="6"/>
        <v>0</v>
      </c>
      <c r="AO5" s="4">
        <v>0</v>
      </c>
      <c r="AP5" s="4">
        <v>0</v>
      </c>
      <c r="AQ5" s="6">
        <f t="shared" si="7"/>
        <v>0</v>
      </c>
      <c r="AR5" s="4">
        <v>0</v>
      </c>
      <c r="AS5" s="4">
        <v>0</v>
      </c>
      <c r="AT5" s="6">
        <f t="shared" si="8"/>
        <v>0</v>
      </c>
      <c r="AX5" s="6">
        <f t="shared" si="9"/>
        <v>0</v>
      </c>
      <c r="BA5" s="6">
        <f t="shared" si="10"/>
        <v>0</v>
      </c>
      <c r="BD5" s="6">
        <f t="shared" si="11"/>
        <v>0</v>
      </c>
      <c r="BH5" s="6">
        <f t="shared" si="12"/>
        <v>0</v>
      </c>
      <c r="BK5" s="6">
        <f t="shared" si="13"/>
        <v>0</v>
      </c>
      <c r="BN5" s="6">
        <f t="shared" si="14"/>
        <v>0</v>
      </c>
      <c r="BR5" s="6">
        <f t="shared" si="15"/>
        <v>0</v>
      </c>
      <c r="BU5" s="6">
        <f t="shared" si="16"/>
        <v>0</v>
      </c>
      <c r="BX5" s="6">
        <f t="shared" si="17"/>
        <v>0</v>
      </c>
    </row>
    <row r="6" spans="1:76" x14ac:dyDescent="0.2">
      <c r="A6" t="s">
        <v>105</v>
      </c>
      <c r="B6" t="s">
        <v>106</v>
      </c>
      <c r="C6">
        <v>2001</v>
      </c>
      <c r="D6" s="22">
        <v>20</v>
      </c>
      <c r="E6" t="s">
        <v>37</v>
      </c>
      <c r="F6" t="s">
        <v>153</v>
      </c>
      <c r="G6" s="6">
        <f t="shared" si="0"/>
        <v>0</v>
      </c>
      <c r="H6" s="6">
        <f t="shared" si="1"/>
        <v>0</v>
      </c>
      <c r="I6" s="22" t="str">
        <f t="shared" si="2"/>
        <v>Nein</v>
      </c>
      <c r="J6" s="4">
        <f>MAX(S6,AC6,AM6,AW6,BG6,BQ6)+LARGE((S6,AC6,AM6,AW6,BG6,BQ6),2)+MAX(V6,Y6,AF6,AI6,AP6,AS6,AZ6,BC6,BJ6,BM6,BT6,BW6)+LARGE((V6,Y6,AF6,AI6,AP6,AS6,AZ6,BC6,BJ6,BM6,BT6,BW6),2)</f>
        <v>140.82999999999998</v>
      </c>
      <c r="K6" s="2">
        <f>VLOOKUP(C6,Quali_M[#All],4,0)</f>
        <v>2.2000000000000002</v>
      </c>
      <c r="L6" s="4">
        <f>VLOOKUP(C6,Quali_M[#All],5,0)</f>
        <v>34.200000000000003</v>
      </c>
      <c r="M6" s="4">
        <f>VLOOKUP(C6,Quali_M[#All],6,0)</f>
        <v>45.9</v>
      </c>
      <c r="N6" s="4">
        <f>VLOOKUP(C6,Quali_M[#All],7,0)</f>
        <v>31.2</v>
      </c>
      <c r="O6" s="4">
        <f>VLOOKUP(C6,Quali_M[#All],8,0)</f>
        <v>54</v>
      </c>
      <c r="P6" s="4">
        <f>VLOOKUP(C6,Quali_M[#All],9,0)</f>
        <v>199.8</v>
      </c>
      <c r="Q6" s="2">
        <v>1.3</v>
      </c>
      <c r="R6" s="4">
        <v>33.24</v>
      </c>
      <c r="S6" s="4">
        <v>43.739999999999995</v>
      </c>
      <c r="T6" s="6">
        <v>0</v>
      </c>
      <c r="U6" s="4">
        <v>33.450000000000003</v>
      </c>
      <c r="V6" s="4">
        <v>48.15</v>
      </c>
      <c r="W6" s="6">
        <v>0</v>
      </c>
      <c r="X6" s="4">
        <v>31.54</v>
      </c>
      <c r="Y6" s="4">
        <v>48.94</v>
      </c>
      <c r="Z6" s="6">
        <v>0</v>
      </c>
      <c r="AA6" s="2">
        <v>0</v>
      </c>
      <c r="AB6" s="4">
        <v>0</v>
      </c>
      <c r="AC6" s="4">
        <v>0</v>
      </c>
      <c r="AD6" s="6">
        <f t="shared" si="3"/>
        <v>0</v>
      </c>
      <c r="AE6" s="4">
        <v>0</v>
      </c>
      <c r="AF6" s="4">
        <v>0</v>
      </c>
      <c r="AG6" s="6">
        <f t="shared" si="4"/>
        <v>0</v>
      </c>
      <c r="AH6" s="4">
        <v>0</v>
      </c>
      <c r="AI6" s="4">
        <v>0</v>
      </c>
      <c r="AJ6" s="6">
        <f t="shared" si="5"/>
        <v>0</v>
      </c>
      <c r="AK6" s="2">
        <v>0</v>
      </c>
      <c r="AL6" s="4">
        <v>0</v>
      </c>
      <c r="AM6" s="4">
        <v>0</v>
      </c>
      <c r="AN6" s="6">
        <f t="shared" si="6"/>
        <v>0</v>
      </c>
      <c r="AO6" s="4">
        <v>0</v>
      </c>
      <c r="AP6" s="4">
        <v>0</v>
      </c>
      <c r="AQ6" s="6">
        <f t="shared" si="7"/>
        <v>0</v>
      </c>
      <c r="AR6" s="4">
        <v>0</v>
      </c>
      <c r="AS6" s="4">
        <v>0</v>
      </c>
      <c r="AT6" s="6">
        <f t="shared" si="8"/>
        <v>0</v>
      </c>
      <c r="AX6" s="6">
        <f t="shared" si="9"/>
        <v>0</v>
      </c>
      <c r="BA6" s="6">
        <f t="shared" si="10"/>
        <v>0</v>
      </c>
      <c r="BD6" s="6">
        <f t="shared" si="11"/>
        <v>0</v>
      </c>
      <c r="BH6" s="6">
        <f t="shared" si="12"/>
        <v>0</v>
      </c>
      <c r="BK6" s="6">
        <f t="shared" si="13"/>
        <v>0</v>
      </c>
      <c r="BN6" s="6">
        <f t="shared" si="14"/>
        <v>0</v>
      </c>
      <c r="BR6" s="6">
        <f t="shared" si="15"/>
        <v>0</v>
      </c>
      <c r="BU6" s="6">
        <f t="shared" si="16"/>
        <v>0</v>
      </c>
      <c r="BX6" s="6">
        <f t="shared" si="17"/>
        <v>0</v>
      </c>
    </row>
    <row r="7" spans="1:76" x14ac:dyDescent="0.2">
      <c r="A7" t="s">
        <v>168</v>
      </c>
      <c r="B7" t="s">
        <v>169</v>
      </c>
      <c r="C7">
        <v>2001</v>
      </c>
      <c r="D7" s="22">
        <v>20</v>
      </c>
      <c r="E7" t="s">
        <v>170</v>
      </c>
      <c r="F7" t="s">
        <v>152</v>
      </c>
      <c r="G7" s="6">
        <f t="shared" si="0"/>
        <v>0</v>
      </c>
      <c r="H7" s="6">
        <f t="shared" si="1"/>
        <v>0</v>
      </c>
      <c r="I7" s="22" t="str">
        <f t="shared" si="2"/>
        <v>Nein</v>
      </c>
      <c r="J7" s="4">
        <f>MAX(S7,AC7,AM7,AW7,BG7,BQ7)+LARGE((S7,AC7,AM7,AW7,BG7,BQ7),2)+MAX(V7,Y7,AF7,AI7,AP7,AS7,AZ7,BC7,BJ7,BM7,BT7,BW7)+LARGE((V7,Y7,AF7,AI7,AP7,AS7,AZ7,BC7,BJ7,BM7,BT7,BW7),2)</f>
        <v>96.7</v>
      </c>
      <c r="K7" s="2">
        <f>VLOOKUP(C7,Quali_M[#All],4,0)</f>
        <v>2.2000000000000002</v>
      </c>
      <c r="L7" s="4">
        <f>VLOOKUP(C7,Quali_M[#All],5,0)</f>
        <v>34.200000000000003</v>
      </c>
      <c r="M7" s="4">
        <f>VLOOKUP(C7,Quali_M[#All],6,0)</f>
        <v>45.9</v>
      </c>
      <c r="N7" s="4">
        <f>VLOOKUP(C7,Quali_M[#All],7,0)</f>
        <v>31.2</v>
      </c>
      <c r="O7" s="4">
        <f>VLOOKUP(C7,Quali_M[#All],8,0)</f>
        <v>54</v>
      </c>
      <c r="P7" s="4">
        <f>VLOOKUP(C7,Quali_M[#All],9,0)</f>
        <v>199.8</v>
      </c>
      <c r="Q7" s="2">
        <v>2.4</v>
      </c>
      <c r="R7" s="4">
        <v>30.865000000000002</v>
      </c>
      <c r="S7" s="4">
        <v>42.465000000000003</v>
      </c>
      <c r="T7" s="6">
        <v>0</v>
      </c>
      <c r="U7" s="4">
        <v>27.62</v>
      </c>
      <c r="V7" s="4">
        <v>48.82</v>
      </c>
      <c r="W7" s="6">
        <v>0</v>
      </c>
      <c r="X7" s="4">
        <v>3.0149999999999997</v>
      </c>
      <c r="Y7" s="4">
        <v>5.415</v>
      </c>
      <c r="Z7" s="6">
        <v>0</v>
      </c>
      <c r="AA7" s="2">
        <v>0</v>
      </c>
      <c r="AB7" s="4">
        <v>0</v>
      </c>
      <c r="AC7" s="4">
        <v>0</v>
      </c>
      <c r="AD7" s="6">
        <f t="shared" si="3"/>
        <v>0</v>
      </c>
      <c r="AE7" s="4">
        <v>0</v>
      </c>
      <c r="AF7" s="4">
        <v>0</v>
      </c>
      <c r="AG7" s="6">
        <f t="shared" si="4"/>
        <v>0</v>
      </c>
      <c r="AH7" s="4">
        <v>0</v>
      </c>
      <c r="AI7" s="4">
        <v>0</v>
      </c>
      <c r="AJ7" s="6">
        <f t="shared" si="5"/>
        <v>0</v>
      </c>
      <c r="AK7" s="2">
        <v>0</v>
      </c>
      <c r="AL7" s="4">
        <v>0</v>
      </c>
      <c r="AM7" s="4">
        <v>0</v>
      </c>
      <c r="AN7" s="6">
        <f t="shared" si="6"/>
        <v>0</v>
      </c>
      <c r="AO7" s="4">
        <v>0</v>
      </c>
      <c r="AP7" s="4">
        <v>0</v>
      </c>
      <c r="AQ7" s="6">
        <f t="shared" si="7"/>
        <v>0</v>
      </c>
      <c r="AR7" s="4">
        <v>0</v>
      </c>
      <c r="AS7" s="4">
        <v>0</v>
      </c>
      <c r="AT7" s="6">
        <f t="shared" si="8"/>
        <v>0</v>
      </c>
      <c r="AX7" s="6">
        <f t="shared" si="9"/>
        <v>0</v>
      </c>
      <c r="BA7" s="6">
        <f t="shared" si="10"/>
        <v>0</v>
      </c>
      <c r="BD7" s="6">
        <f t="shared" si="11"/>
        <v>0</v>
      </c>
      <c r="BH7" s="6">
        <f t="shared" si="12"/>
        <v>0</v>
      </c>
      <c r="BK7" s="6">
        <f t="shared" si="13"/>
        <v>0</v>
      </c>
      <c r="BN7" s="6">
        <f t="shared" si="14"/>
        <v>0</v>
      </c>
      <c r="BR7" s="6">
        <f t="shared" si="15"/>
        <v>0</v>
      </c>
      <c r="BU7" s="6">
        <f t="shared" si="16"/>
        <v>0</v>
      </c>
      <c r="BX7" s="6">
        <f t="shared" si="17"/>
        <v>0</v>
      </c>
    </row>
    <row r="8" spans="1:76" x14ac:dyDescent="0.2">
      <c r="A8" t="s">
        <v>100</v>
      </c>
      <c r="B8" t="s">
        <v>101</v>
      </c>
      <c r="C8">
        <v>2001</v>
      </c>
      <c r="D8" s="22">
        <v>20</v>
      </c>
      <c r="E8" t="s">
        <v>308</v>
      </c>
      <c r="F8" t="s">
        <v>149</v>
      </c>
      <c r="G8" s="6">
        <f t="shared" si="0"/>
        <v>0</v>
      </c>
      <c r="H8" s="6">
        <f t="shared" si="1"/>
        <v>0</v>
      </c>
      <c r="I8" s="22" t="str">
        <f t="shared" si="2"/>
        <v>Nein</v>
      </c>
      <c r="J8" s="4">
        <f>MAX(S8,AC8,AM8,AW8,BG8,BQ8)+LARGE((S8,AC8,AM8,AW8,BG8,BQ8),2)+MAX(V8,Y8,AF8,AI8,AP8,AS8,AZ8,BC8,BJ8,BM8,BT8,BW8)+LARGE((V8,Y8,AF8,AI8,AP8,AS8,AZ8,BC8,BJ8,BM8,BT8,BW8),2)</f>
        <v>73.935000000000002</v>
      </c>
      <c r="K8" s="2">
        <f>VLOOKUP(C8,Quali_M[#All],4,0)</f>
        <v>2.2000000000000002</v>
      </c>
      <c r="L8" s="4">
        <f>VLOOKUP(C8,Quali_M[#All],5,0)</f>
        <v>34.200000000000003</v>
      </c>
      <c r="M8" s="4">
        <f>VLOOKUP(C8,Quali_M[#All],6,0)</f>
        <v>45.9</v>
      </c>
      <c r="N8" s="4">
        <f>VLOOKUP(C8,Quali_M[#All],7,0)</f>
        <v>31.2</v>
      </c>
      <c r="O8" s="4">
        <f>VLOOKUP(C8,Quali_M[#All],8,0)</f>
        <v>54</v>
      </c>
      <c r="P8" s="4">
        <f>VLOOKUP(C8,Quali_M[#All],9,0)</f>
        <v>199.8</v>
      </c>
      <c r="Q8" s="2">
        <v>2.1</v>
      </c>
      <c r="R8" s="4">
        <v>32.024999999999999</v>
      </c>
      <c r="S8" s="4">
        <v>43.924999999999997</v>
      </c>
      <c r="T8" s="6">
        <v>0</v>
      </c>
      <c r="U8" s="4">
        <v>18.310000000000002</v>
      </c>
      <c r="V8" s="4">
        <v>30.010000000000005</v>
      </c>
      <c r="W8" s="6">
        <v>0</v>
      </c>
      <c r="X8" s="4">
        <v>0</v>
      </c>
      <c r="Y8" s="4">
        <v>0</v>
      </c>
      <c r="Z8" s="6">
        <v>0</v>
      </c>
      <c r="AA8" s="2">
        <v>0</v>
      </c>
      <c r="AB8" s="4">
        <v>0</v>
      </c>
      <c r="AC8" s="4">
        <v>0</v>
      </c>
      <c r="AD8" s="6">
        <f t="shared" si="3"/>
        <v>0</v>
      </c>
      <c r="AE8" s="4">
        <v>0</v>
      </c>
      <c r="AF8" s="4">
        <v>0</v>
      </c>
      <c r="AG8" s="6">
        <f t="shared" si="4"/>
        <v>0</v>
      </c>
      <c r="AH8" s="4">
        <v>0</v>
      </c>
      <c r="AI8" s="4">
        <v>0</v>
      </c>
      <c r="AJ8" s="6">
        <f t="shared" si="5"/>
        <v>0</v>
      </c>
      <c r="AK8" s="2">
        <v>0</v>
      </c>
      <c r="AL8" s="4">
        <v>0</v>
      </c>
      <c r="AM8" s="4">
        <v>0</v>
      </c>
      <c r="AN8" s="6">
        <f t="shared" si="6"/>
        <v>0</v>
      </c>
      <c r="AO8" s="4">
        <v>0</v>
      </c>
      <c r="AP8" s="4">
        <v>0</v>
      </c>
      <c r="AQ8" s="6">
        <f t="shared" si="7"/>
        <v>0</v>
      </c>
      <c r="AR8" s="4">
        <v>0</v>
      </c>
      <c r="AS8" s="4">
        <v>0</v>
      </c>
      <c r="AT8" s="6">
        <f t="shared" si="8"/>
        <v>0</v>
      </c>
      <c r="AX8" s="6">
        <f t="shared" si="9"/>
        <v>0</v>
      </c>
      <c r="BA8" s="6">
        <f t="shared" si="10"/>
        <v>0</v>
      </c>
      <c r="BD8" s="6">
        <f t="shared" si="11"/>
        <v>0</v>
      </c>
      <c r="BH8" s="6">
        <f t="shared" si="12"/>
        <v>0</v>
      </c>
      <c r="BK8" s="6">
        <f t="shared" si="13"/>
        <v>0</v>
      </c>
      <c r="BN8" s="6">
        <f t="shared" si="14"/>
        <v>0</v>
      </c>
      <c r="BR8" s="6">
        <f t="shared" si="15"/>
        <v>0</v>
      </c>
      <c r="BU8" s="6">
        <f t="shared" si="16"/>
        <v>0</v>
      </c>
      <c r="BX8" s="6">
        <f t="shared" si="17"/>
        <v>0</v>
      </c>
    </row>
    <row r="9" spans="1:76" x14ac:dyDescent="0.2">
      <c r="A9" t="s">
        <v>237</v>
      </c>
      <c r="B9" t="s">
        <v>239</v>
      </c>
      <c r="C9">
        <v>2001</v>
      </c>
      <c r="D9" s="22">
        <v>20</v>
      </c>
      <c r="E9" t="s">
        <v>324</v>
      </c>
      <c r="F9" t="s">
        <v>233</v>
      </c>
      <c r="G9" s="6">
        <f t="shared" si="0"/>
        <v>0</v>
      </c>
      <c r="H9" s="6">
        <f t="shared" si="1"/>
        <v>0</v>
      </c>
      <c r="I9" s="22" t="str">
        <f t="shared" si="2"/>
        <v>Nein</v>
      </c>
      <c r="J9" s="4">
        <f>MAX(S9,AC9,AM9,AW9,BG9,BQ9)+LARGE((S9,AC9,AM9,AW9,BG9,BQ9),2)+MAX(V9,Y9,AF9,AI9,AP9,AS9,AZ9,BC9,BJ9,BM9,BT9,BW9)+LARGE((V9,Y9,AF9,AI9,AP9,AS9,AZ9,BC9,BJ9,BM9,BT9,BW9),2)</f>
        <v>34.569999999999993</v>
      </c>
      <c r="K9" s="2">
        <f>VLOOKUP(C9,Quali_M[#All],4,0)</f>
        <v>2.2000000000000002</v>
      </c>
      <c r="L9" s="4">
        <f>VLOOKUP(C9,Quali_M[#All],5,0)</f>
        <v>34.200000000000003</v>
      </c>
      <c r="M9" s="4">
        <f>VLOOKUP(C9,Quali_M[#All],6,0)</f>
        <v>45.9</v>
      </c>
      <c r="N9" s="4">
        <f>VLOOKUP(C9,Quali_M[#All],7,0)</f>
        <v>31.2</v>
      </c>
      <c r="O9" s="4">
        <f>VLOOKUP(C9,Quali_M[#All],8,0)</f>
        <v>54</v>
      </c>
      <c r="P9" s="4">
        <f>VLOOKUP(C9,Quali_M[#All],9,0)</f>
        <v>199.8</v>
      </c>
      <c r="Q9" s="2">
        <v>0.7</v>
      </c>
      <c r="R9" s="4">
        <v>21.954999999999998</v>
      </c>
      <c r="S9" s="4">
        <v>29.354999999999997</v>
      </c>
      <c r="T9" s="6">
        <v>0</v>
      </c>
      <c r="U9" s="4">
        <v>3.0149999999999997</v>
      </c>
      <c r="V9" s="4">
        <v>5.2149999999999999</v>
      </c>
      <c r="W9" s="6">
        <v>0</v>
      </c>
      <c r="X9" s="4">
        <v>0</v>
      </c>
      <c r="Y9" s="4">
        <v>0</v>
      </c>
      <c r="Z9" s="6">
        <v>0</v>
      </c>
      <c r="AA9" s="2">
        <v>0</v>
      </c>
      <c r="AB9" s="4">
        <v>0</v>
      </c>
      <c r="AC9" s="4">
        <v>0</v>
      </c>
      <c r="AD9" s="6">
        <f t="shared" si="3"/>
        <v>0</v>
      </c>
      <c r="AE9" s="4">
        <v>0</v>
      </c>
      <c r="AF9" s="4">
        <v>0</v>
      </c>
      <c r="AG9" s="6">
        <f t="shared" si="4"/>
        <v>0</v>
      </c>
      <c r="AH9" s="4">
        <v>0</v>
      </c>
      <c r="AI9" s="4">
        <v>0</v>
      </c>
      <c r="AJ9" s="6">
        <f t="shared" si="5"/>
        <v>0</v>
      </c>
      <c r="AK9" s="2">
        <v>0</v>
      </c>
      <c r="AL9" s="4">
        <v>0</v>
      </c>
      <c r="AM9" s="4">
        <v>0</v>
      </c>
      <c r="AN9" s="6">
        <f t="shared" si="6"/>
        <v>0</v>
      </c>
      <c r="AO9" s="4">
        <v>0</v>
      </c>
      <c r="AP9" s="4">
        <v>0</v>
      </c>
      <c r="AQ9" s="6">
        <f t="shared" si="7"/>
        <v>0</v>
      </c>
      <c r="AR9" s="4">
        <v>0</v>
      </c>
      <c r="AS9" s="4">
        <v>0</v>
      </c>
      <c r="AT9" s="6">
        <f t="shared" si="8"/>
        <v>0</v>
      </c>
      <c r="AX9" s="6">
        <f t="shared" si="9"/>
        <v>0</v>
      </c>
      <c r="BA9" s="6">
        <f t="shared" si="10"/>
        <v>0</v>
      </c>
      <c r="BD9" s="6">
        <f t="shared" si="11"/>
        <v>0</v>
      </c>
      <c r="BH9" s="6">
        <f t="shared" si="12"/>
        <v>0</v>
      </c>
      <c r="BK9" s="6">
        <f t="shared" si="13"/>
        <v>0</v>
      </c>
      <c r="BN9" s="6">
        <f t="shared" si="14"/>
        <v>0</v>
      </c>
      <c r="BR9" s="6">
        <f t="shared" si="15"/>
        <v>0</v>
      </c>
      <c r="BU9" s="6">
        <f t="shared" si="16"/>
        <v>0</v>
      </c>
      <c r="BX9" s="6">
        <f t="shared" si="17"/>
        <v>0</v>
      </c>
    </row>
    <row r="10" spans="1:76" x14ac:dyDescent="0.2">
      <c r="A10" t="s">
        <v>104</v>
      </c>
      <c r="B10" t="s">
        <v>321</v>
      </c>
      <c r="C10">
        <v>2002</v>
      </c>
      <c r="D10" s="22">
        <v>19</v>
      </c>
      <c r="E10" t="s">
        <v>308</v>
      </c>
      <c r="F10" t="s">
        <v>290</v>
      </c>
      <c r="G10" s="6">
        <f t="shared" si="0"/>
        <v>1</v>
      </c>
      <c r="H10" s="6">
        <f t="shared" si="1"/>
        <v>0</v>
      </c>
      <c r="I10" s="22" t="str">
        <f t="shared" si="2"/>
        <v>Nein</v>
      </c>
      <c r="J10" s="4">
        <f>MAX(S10,AC10,AM10,AW10,BG10,BQ10)+LARGE((S10,AC10,AM10,AW10,BG10,BQ10),2)+MAX(V10,Y10,AF10,AI10,AP10,AS10,AZ10,BC10,BJ10,BM10,BT10,BW10)+LARGE((V10,Y10,AF10,AI10,AP10,AS10,AZ10,BC10,BJ10,BM10,BT10,BW10),2)</f>
        <v>89.60499999999999</v>
      </c>
      <c r="K10" s="2">
        <f>VLOOKUP(C10,Quali_M[#All],4,0)</f>
        <v>1.8</v>
      </c>
      <c r="L10" s="4">
        <f>VLOOKUP(C10,Quali_M[#All],5,0)</f>
        <v>33.799999999999997</v>
      </c>
      <c r="M10" s="4">
        <f>VLOOKUP(C10,Quali_M[#All],6,0)</f>
        <v>45.1</v>
      </c>
      <c r="N10" s="4">
        <f>VLOOKUP(C10,Quali_M[#All],7,0)</f>
        <v>31</v>
      </c>
      <c r="O10" s="4">
        <f>VLOOKUP(C10,Quali_M[#All],8,0)</f>
        <v>53.3</v>
      </c>
      <c r="P10" s="4">
        <f>VLOOKUP(C10,Quali_M[#All],9,0)</f>
        <v>196.8</v>
      </c>
      <c r="Q10" s="2">
        <v>2.5</v>
      </c>
      <c r="R10" s="4">
        <v>34.83</v>
      </c>
      <c r="S10" s="4">
        <v>46.629999999999995</v>
      </c>
      <c r="T10" s="6">
        <v>1</v>
      </c>
      <c r="U10" s="4">
        <v>25.875</v>
      </c>
      <c r="V10" s="4">
        <v>42.974999999999994</v>
      </c>
      <c r="W10" s="6">
        <v>0</v>
      </c>
      <c r="X10" s="4">
        <v>0</v>
      </c>
      <c r="Y10" s="4">
        <v>0</v>
      </c>
      <c r="Z10" s="6">
        <v>0</v>
      </c>
      <c r="AA10" s="2">
        <v>0</v>
      </c>
      <c r="AB10" s="4">
        <v>0</v>
      </c>
      <c r="AC10" s="4">
        <v>0</v>
      </c>
      <c r="AD10" s="6">
        <f t="shared" si="3"/>
        <v>0</v>
      </c>
      <c r="AE10" s="4">
        <v>0</v>
      </c>
      <c r="AF10" s="4">
        <v>0</v>
      </c>
      <c r="AG10" s="6">
        <f t="shared" si="4"/>
        <v>0</v>
      </c>
      <c r="AH10" s="4">
        <v>0</v>
      </c>
      <c r="AI10" s="4">
        <v>0</v>
      </c>
      <c r="AJ10" s="6">
        <f t="shared" si="5"/>
        <v>0</v>
      </c>
      <c r="AK10" s="2">
        <v>0</v>
      </c>
      <c r="AL10" s="4">
        <v>0</v>
      </c>
      <c r="AM10" s="4">
        <v>0</v>
      </c>
      <c r="AN10" s="6">
        <f t="shared" si="6"/>
        <v>0</v>
      </c>
      <c r="AO10" s="4">
        <v>0</v>
      </c>
      <c r="AP10" s="4">
        <v>0</v>
      </c>
      <c r="AQ10" s="6">
        <f t="shared" si="7"/>
        <v>0</v>
      </c>
      <c r="AR10" s="4">
        <v>0</v>
      </c>
      <c r="AS10" s="4">
        <v>0</v>
      </c>
      <c r="AT10" s="6">
        <f t="shared" si="8"/>
        <v>0</v>
      </c>
      <c r="AX10" s="6">
        <f t="shared" si="9"/>
        <v>0</v>
      </c>
      <c r="BA10" s="6">
        <f t="shared" si="10"/>
        <v>0</v>
      </c>
      <c r="BD10" s="6">
        <f t="shared" si="11"/>
        <v>0</v>
      </c>
      <c r="BH10" s="6">
        <f t="shared" si="12"/>
        <v>0</v>
      </c>
      <c r="BK10" s="6">
        <f t="shared" si="13"/>
        <v>0</v>
      </c>
      <c r="BN10" s="6">
        <f t="shared" si="14"/>
        <v>0</v>
      </c>
      <c r="BR10" s="6">
        <f t="shared" si="15"/>
        <v>0</v>
      </c>
      <c r="BU10" s="6">
        <f t="shared" si="16"/>
        <v>0</v>
      </c>
      <c r="BX10" s="6">
        <f t="shared" si="17"/>
        <v>0</v>
      </c>
    </row>
    <row r="11" spans="1:76" x14ac:dyDescent="0.2">
      <c r="A11" t="s">
        <v>92</v>
      </c>
      <c r="B11" t="s">
        <v>93</v>
      </c>
      <c r="C11">
        <v>2003</v>
      </c>
      <c r="D11" s="22">
        <v>18</v>
      </c>
      <c r="E11" t="s">
        <v>308</v>
      </c>
      <c r="F11" t="s">
        <v>154</v>
      </c>
      <c r="G11" s="6">
        <f t="shared" si="0"/>
        <v>1</v>
      </c>
      <c r="H11" s="6">
        <f t="shared" si="1"/>
        <v>2</v>
      </c>
      <c r="I11" s="22" t="str">
        <f t="shared" si="2"/>
        <v>Nein</v>
      </c>
      <c r="J11" s="4">
        <f>MAX(S11,AC11,AM11,AW11,BG11,BQ11)+LARGE((S11,AC11,AM11,AW11,BG11,BQ11),2)+MAX(V11,Y11,AF11,AI11,AP11,AS11,AZ11,BC11,BJ11,BM11,BT11,BW11)+LARGE((V11,Y11,AF11,AI11,AP11,AS11,AZ11,BC11,BJ11,BM11,BT11,BW11),2)</f>
        <v>160.02500000000001</v>
      </c>
      <c r="K11" s="2">
        <f>VLOOKUP(C11,Quali_M[#All],4,0)</f>
        <v>1.5</v>
      </c>
      <c r="L11" s="4">
        <f>VLOOKUP(C11,Quali_M[#All],5,0)</f>
        <v>33.4</v>
      </c>
      <c r="M11" s="4">
        <f>VLOOKUP(C11,Quali_M[#All],6,0)</f>
        <v>44.4</v>
      </c>
      <c r="N11" s="4">
        <f>VLOOKUP(C11,Quali_M[#All],7,0)</f>
        <v>30.8</v>
      </c>
      <c r="O11" s="4">
        <f>VLOOKUP(C11,Quali_M[#All],8,0)</f>
        <v>52.1</v>
      </c>
      <c r="P11" s="4">
        <f>VLOOKUP(C11,Quali_M[#All],9,0)</f>
        <v>193</v>
      </c>
      <c r="Q11" s="2">
        <v>2.7</v>
      </c>
      <c r="R11" s="4">
        <v>35.644999999999996</v>
      </c>
      <c r="S11" s="4">
        <v>47.644999999999996</v>
      </c>
      <c r="T11" s="6">
        <v>1</v>
      </c>
      <c r="U11" s="4">
        <v>32.380000000000003</v>
      </c>
      <c r="V11" s="4">
        <v>56.580000000000005</v>
      </c>
      <c r="W11" s="6">
        <v>1</v>
      </c>
      <c r="X11" s="4">
        <v>31.6</v>
      </c>
      <c r="Y11" s="4">
        <v>55.800000000000004</v>
      </c>
      <c r="Z11" s="6">
        <v>1</v>
      </c>
      <c r="AA11" s="2">
        <v>0</v>
      </c>
      <c r="AB11" s="4">
        <v>0</v>
      </c>
      <c r="AC11" s="4">
        <v>0</v>
      </c>
      <c r="AD11" s="6">
        <f t="shared" si="3"/>
        <v>0</v>
      </c>
      <c r="AE11" s="4">
        <v>0</v>
      </c>
      <c r="AF11" s="4">
        <v>0</v>
      </c>
      <c r="AG11" s="6">
        <f t="shared" si="4"/>
        <v>0</v>
      </c>
      <c r="AH11" s="4">
        <v>0</v>
      </c>
      <c r="AI11" s="4">
        <v>0</v>
      </c>
      <c r="AJ11" s="6">
        <f t="shared" si="5"/>
        <v>0</v>
      </c>
      <c r="AK11" s="2">
        <v>0</v>
      </c>
      <c r="AL11" s="4">
        <v>0</v>
      </c>
      <c r="AM11" s="4">
        <v>0</v>
      </c>
      <c r="AN11" s="6">
        <f t="shared" si="6"/>
        <v>0</v>
      </c>
      <c r="AO11" s="4">
        <v>0</v>
      </c>
      <c r="AP11" s="4">
        <v>0</v>
      </c>
      <c r="AQ11" s="6">
        <f t="shared" si="7"/>
        <v>0</v>
      </c>
      <c r="AR11" s="4">
        <v>0</v>
      </c>
      <c r="AS11" s="4">
        <v>0</v>
      </c>
      <c r="AT11" s="6">
        <f t="shared" si="8"/>
        <v>0</v>
      </c>
      <c r="AX11" s="6">
        <f t="shared" si="9"/>
        <v>0</v>
      </c>
      <c r="BA11" s="6">
        <f t="shared" si="10"/>
        <v>0</v>
      </c>
      <c r="BD11" s="6">
        <f t="shared" si="11"/>
        <v>0</v>
      </c>
      <c r="BH11" s="6">
        <f t="shared" si="12"/>
        <v>0</v>
      </c>
      <c r="BK11" s="6">
        <f t="shared" si="13"/>
        <v>0</v>
      </c>
      <c r="BN11" s="6">
        <f t="shared" si="14"/>
        <v>0</v>
      </c>
      <c r="BR11" s="6">
        <f t="shared" si="15"/>
        <v>0</v>
      </c>
      <c r="BU11" s="6">
        <f t="shared" si="16"/>
        <v>0</v>
      </c>
      <c r="BX11" s="6">
        <f t="shared" si="17"/>
        <v>0</v>
      </c>
    </row>
    <row r="12" spans="1:76" x14ac:dyDescent="0.2">
      <c r="A12" t="s">
        <v>98</v>
      </c>
      <c r="B12" t="s">
        <v>99</v>
      </c>
      <c r="C12">
        <v>2003</v>
      </c>
      <c r="D12" s="22">
        <v>18</v>
      </c>
      <c r="E12" t="s">
        <v>109</v>
      </c>
      <c r="F12" t="s">
        <v>157</v>
      </c>
      <c r="G12" s="6">
        <f t="shared" si="0"/>
        <v>0</v>
      </c>
      <c r="H12" s="6">
        <f t="shared" si="1"/>
        <v>0</v>
      </c>
      <c r="I12" s="22" t="str">
        <f t="shared" si="2"/>
        <v>Nein</v>
      </c>
      <c r="J12" s="4">
        <f>MAX(S12,AC12,AM12,AW12,BG12,BQ12)+LARGE((S12,AC12,AM12,AW12,BG12,BQ12),2)+MAX(V12,Y12,AF12,AI12,AP12,AS12,AZ12,BC12,BJ12,BM12,BT12,BW12)+LARGE((V12,Y12,AF12,AI12,AP12,AS12,AZ12,BC12,BJ12,BM12,BT12,BW12),2)</f>
        <v>59.779999999999994</v>
      </c>
      <c r="K12" s="2">
        <f>VLOOKUP(C12,Quali_M[#All],4,0)</f>
        <v>1.5</v>
      </c>
      <c r="L12" s="4">
        <f>VLOOKUP(C12,Quali_M[#All],5,0)</f>
        <v>33.4</v>
      </c>
      <c r="M12" s="4">
        <f>VLOOKUP(C12,Quali_M[#All],6,0)</f>
        <v>44.4</v>
      </c>
      <c r="N12" s="4">
        <f>VLOOKUP(C12,Quali_M[#All],7,0)</f>
        <v>30.8</v>
      </c>
      <c r="O12" s="4">
        <f>VLOOKUP(C12,Quali_M[#All],8,0)</f>
        <v>52.1</v>
      </c>
      <c r="P12" s="4">
        <f>VLOOKUP(C12,Quali_M[#All],9,0)</f>
        <v>193</v>
      </c>
      <c r="Q12" s="2">
        <v>2.1</v>
      </c>
      <c r="R12" s="4">
        <v>32.739999999999995</v>
      </c>
      <c r="S12" s="4">
        <v>43.739999999999995</v>
      </c>
      <c r="T12" s="6">
        <v>0</v>
      </c>
      <c r="U12" s="4">
        <v>9.44</v>
      </c>
      <c r="V12" s="4">
        <v>16.04</v>
      </c>
      <c r="W12" s="6">
        <v>0</v>
      </c>
      <c r="X12" s="4">
        <v>0</v>
      </c>
      <c r="Y12" s="4">
        <v>0</v>
      </c>
      <c r="Z12" s="6">
        <v>0</v>
      </c>
      <c r="AA12" s="2">
        <v>0</v>
      </c>
      <c r="AB12" s="4">
        <v>0</v>
      </c>
      <c r="AC12" s="4">
        <v>0</v>
      </c>
      <c r="AD12" s="6">
        <f t="shared" si="3"/>
        <v>0</v>
      </c>
      <c r="AE12" s="4">
        <v>0</v>
      </c>
      <c r="AF12" s="4">
        <v>0</v>
      </c>
      <c r="AG12" s="6">
        <f t="shared" si="4"/>
        <v>0</v>
      </c>
      <c r="AH12" s="4">
        <v>0</v>
      </c>
      <c r="AI12" s="4">
        <v>0</v>
      </c>
      <c r="AJ12" s="6">
        <f t="shared" si="5"/>
        <v>0</v>
      </c>
      <c r="AK12" s="2">
        <v>0</v>
      </c>
      <c r="AL12" s="4">
        <v>0</v>
      </c>
      <c r="AM12" s="4">
        <v>0</v>
      </c>
      <c r="AN12" s="6">
        <f t="shared" si="6"/>
        <v>0</v>
      </c>
      <c r="AO12" s="4">
        <v>0</v>
      </c>
      <c r="AP12" s="4">
        <v>0</v>
      </c>
      <c r="AQ12" s="6">
        <f t="shared" si="7"/>
        <v>0</v>
      </c>
      <c r="AR12" s="4">
        <v>0</v>
      </c>
      <c r="AS12" s="4">
        <v>0</v>
      </c>
      <c r="AT12" s="6">
        <f t="shared" si="8"/>
        <v>0</v>
      </c>
      <c r="AX12" s="6">
        <f t="shared" si="9"/>
        <v>0</v>
      </c>
      <c r="BA12" s="6">
        <f t="shared" si="10"/>
        <v>0</v>
      </c>
      <c r="BD12" s="6">
        <f t="shared" si="11"/>
        <v>0</v>
      </c>
      <c r="BH12" s="6">
        <f t="shared" si="12"/>
        <v>0</v>
      </c>
      <c r="BK12" s="6">
        <f t="shared" si="13"/>
        <v>0</v>
      </c>
      <c r="BN12" s="6">
        <f t="shared" si="14"/>
        <v>0</v>
      </c>
      <c r="BR12" s="6">
        <f t="shared" si="15"/>
        <v>0</v>
      </c>
      <c r="BU12" s="6">
        <f t="shared" si="16"/>
        <v>0</v>
      </c>
      <c r="BX12" s="6">
        <f t="shared" si="17"/>
        <v>0</v>
      </c>
    </row>
    <row r="13" spans="1:76" x14ac:dyDescent="0.2">
      <c r="A13" t="s">
        <v>96</v>
      </c>
      <c r="B13" t="s">
        <v>97</v>
      </c>
      <c r="C13">
        <v>2004</v>
      </c>
      <c r="D13" s="22">
        <v>17</v>
      </c>
      <c r="E13" t="s">
        <v>265</v>
      </c>
      <c r="F13" t="s">
        <v>156</v>
      </c>
      <c r="G13" s="6">
        <f t="shared" si="0"/>
        <v>1</v>
      </c>
      <c r="H13" s="6">
        <f t="shared" si="1"/>
        <v>0</v>
      </c>
      <c r="I13" s="22" t="str">
        <f t="shared" si="2"/>
        <v>Nein</v>
      </c>
      <c r="J13" s="4">
        <f>MAX(S13,AC13,AM13,AW13,BG13,BQ13)+LARGE((S13,AC13,AM13,AW13,BG13,BQ13),2)+MAX(V13,Y13,AF13,AI13,AP13,AS13,AZ13,BC13,BJ13,BM13,BT13,BW13)+LARGE((V13,Y13,AF13,AI13,AP13,AS13,AZ13,BC13,BJ13,BM13,BT13,BW13),2)</f>
        <v>144.23500000000001</v>
      </c>
      <c r="K13" s="2">
        <f>VLOOKUP(C13,Quali_M[#All],4,0)</f>
        <v>0</v>
      </c>
      <c r="L13" s="4">
        <f>VLOOKUP(C13,Quali_M[#All],5,0)</f>
        <v>33.4</v>
      </c>
      <c r="M13" s="4">
        <f>VLOOKUP(C13,Quali_M[#All],6,0)</f>
        <v>42.9</v>
      </c>
      <c r="N13" s="4">
        <f>VLOOKUP(C13,Quali_M[#All],7,0)</f>
        <v>30.6</v>
      </c>
      <c r="O13" s="4">
        <f>VLOOKUP(C13,Quali_M[#All],8,0)</f>
        <v>51.4</v>
      </c>
      <c r="P13" s="4">
        <f>VLOOKUP(C13,Quali_M[#All],9,0)</f>
        <v>188.6</v>
      </c>
      <c r="Q13" s="2">
        <v>0</v>
      </c>
      <c r="R13" s="4">
        <v>33.81</v>
      </c>
      <c r="S13" s="4">
        <v>43.71</v>
      </c>
      <c r="T13" s="6">
        <v>1</v>
      </c>
      <c r="U13" s="4">
        <v>30.844999999999999</v>
      </c>
      <c r="V13" s="4">
        <v>49.945</v>
      </c>
      <c r="W13" s="6">
        <v>0</v>
      </c>
      <c r="X13" s="4">
        <v>31.28</v>
      </c>
      <c r="Y13" s="4">
        <v>50.580000000000005</v>
      </c>
      <c r="Z13" s="6">
        <v>0</v>
      </c>
      <c r="AA13" s="2">
        <v>0</v>
      </c>
      <c r="AB13" s="4">
        <v>0</v>
      </c>
      <c r="AC13" s="4">
        <v>0</v>
      </c>
      <c r="AD13" s="6">
        <f t="shared" si="3"/>
        <v>0</v>
      </c>
      <c r="AE13" s="4">
        <v>0</v>
      </c>
      <c r="AF13" s="4">
        <v>0</v>
      </c>
      <c r="AG13" s="6">
        <f t="shared" si="4"/>
        <v>0</v>
      </c>
      <c r="AH13" s="4">
        <v>0</v>
      </c>
      <c r="AI13" s="4">
        <v>0</v>
      </c>
      <c r="AJ13" s="6">
        <f t="shared" si="5"/>
        <v>0</v>
      </c>
      <c r="AK13" s="2">
        <v>0</v>
      </c>
      <c r="AL13" s="4">
        <v>0</v>
      </c>
      <c r="AM13" s="4">
        <v>0</v>
      </c>
      <c r="AN13" s="6">
        <f t="shared" si="6"/>
        <v>0</v>
      </c>
      <c r="AO13" s="4">
        <v>0</v>
      </c>
      <c r="AP13" s="4">
        <v>0</v>
      </c>
      <c r="AQ13" s="6">
        <f t="shared" si="7"/>
        <v>0</v>
      </c>
      <c r="AR13" s="4">
        <v>0</v>
      </c>
      <c r="AS13" s="4">
        <v>0</v>
      </c>
      <c r="AT13" s="6">
        <f t="shared" si="8"/>
        <v>0</v>
      </c>
      <c r="AX13" s="6">
        <f t="shared" si="9"/>
        <v>0</v>
      </c>
      <c r="BA13" s="6">
        <f t="shared" si="10"/>
        <v>0</v>
      </c>
      <c r="BD13" s="6">
        <f t="shared" si="11"/>
        <v>0</v>
      </c>
      <c r="BH13" s="6">
        <f t="shared" si="12"/>
        <v>0</v>
      </c>
      <c r="BK13" s="6">
        <f t="shared" si="13"/>
        <v>0</v>
      </c>
      <c r="BN13" s="6">
        <f t="shared" si="14"/>
        <v>0</v>
      </c>
      <c r="BR13" s="6">
        <f t="shared" si="15"/>
        <v>0</v>
      </c>
      <c r="BU13" s="6">
        <f t="shared" si="16"/>
        <v>0</v>
      </c>
      <c r="BX13" s="6">
        <f t="shared" si="17"/>
        <v>0</v>
      </c>
    </row>
    <row r="14" spans="1:76" x14ac:dyDescent="0.2">
      <c r="A14" t="s">
        <v>94</v>
      </c>
      <c r="B14" t="s">
        <v>95</v>
      </c>
      <c r="C14">
        <v>2004</v>
      </c>
      <c r="D14" s="22">
        <v>17</v>
      </c>
      <c r="E14" t="s">
        <v>308</v>
      </c>
      <c r="F14" t="s">
        <v>155</v>
      </c>
      <c r="G14" s="6">
        <f t="shared" si="0"/>
        <v>1</v>
      </c>
      <c r="H14" s="6">
        <f t="shared" si="1"/>
        <v>0</v>
      </c>
      <c r="I14" s="22" t="str">
        <f t="shared" si="2"/>
        <v>Nein</v>
      </c>
      <c r="J14" s="4">
        <f>MAX(S14,AC14,AM14,AW14,BG14,BQ14)+LARGE((S14,AC14,AM14,AW14,BG14,BQ14),2)+MAX(V14,Y14,AF14,AI14,AP14,AS14,AZ14,BC14,BJ14,BM14,BT14,BW14)+LARGE((V14,Y14,AF14,AI14,AP14,AS14,AZ14,BC14,BJ14,BM14,BT14,BW14),2)</f>
        <v>49.629999999999995</v>
      </c>
      <c r="K14" s="2">
        <f>VLOOKUP(C14,Quali_M[#All],4,0)</f>
        <v>0</v>
      </c>
      <c r="L14" s="4">
        <f>VLOOKUP(C14,Quali_M[#All],5,0)</f>
        <v>33.4</v>
      </c>
      <c r="M14" s="4">
        <f>VLOOKUP(C14,Quali_M[#All],6,0)</f>
        <v>42.9</v>
      </c>
      <c r="N14" s="4">
        <f>VLOOKUP(C14,Quali_M[#All],7,0)</f>
        <v>30.6</v>
      </c>
      <c r="O14" s="4">
        <f>VLOOKUP(C14,Quali_M[#All],8,0)</f>
        <v>51.4</v>
      </c>
      <c r="P14" s="4">
        <f>VLOOKUP(C14,Quali_M[#All],9,0)</f>
        <v>188.6</v>
      </c>
      <c r="Q14" s="2">
        <v>0</v>
      </c>
      <c r="R14" s="4">
        <v>34.36</v>
      </c>
      <c r="S14" s="4">
        <v>43.66</v>
      </c>
      <c r="T14" s="6">
        <v>1</v>
      </c>
      <c r="U14" s="4">
        <v>3.27</v>
      </c>
      <c r="V14" s="4">
        <v>5.97</v>
      </c>
      <c r="W14" s="6">
        <v>0</v>
      </c>
      <c r="X14" s="4">
        <v>0</v>
      </c>
      <c r="Y14" s="4">
        <v>0</v>
      </c>
      <c r="Z14" s="6">
        <v>0</v>
      </c>
      <c r="AA14" s="2">
        <v>0</v>
      </c>
      <c r="AB14" s="4">
        <v>0</v>
      </c>
      <c r="AC14" s="4">
        <v>0</v>
      </c>
      <c r="AD14" s="6">
        <f t="shared" si="3"/>
        <v>0</v>
      </c>
      <c r="AE14" s="4">
        <v>0</v>
      </c>
      <c r="AF14" s="4">
        <v>0</v>
      </c>
      <c r="AG14" s="6">
        <f t="shared" si="4"/>
        <v>0</v>
      </c>
      <c r="AH14" s="4">
        <v>0</v>
      </c>
      <c r="AI14" s="4">
        <v>0</v>
      </c>
      <c r="AJ14" s="6">
        <f t="shared" si="5"/>
        <v>0</v>
      </c>
      <c r="AK14" s="2">
        <v>0</v>
      </c>
      <c r="AL14" s="4">
        <v>0</v>
      </c>
      <c r="AM14" s="4">
        <v>0</v>
      </c>
      <c r="AN14" s="6">
        <f t="shared" si="6"/>
        <v>0</v>
      </c>
      <c r="AO14" s="4">
        <v>0</v>
      </c>
      <c r="AP14" s="4">
        <v>0</v>
      </c>
      <c r="AQ14" s="6">
        <f t="shared" si="7"/>
        <v>0</v>
      </c>
      <c r="AR14" s="4">
        <v>0</v>
      </c>
      <c r="AS14" s="4">
        <v>0</v>
      </c>
      <c r="AT14" s="6">
        <f t="shared" si="8"/>
        <v>0</v>
      </c>
      <c r="AX14" s="6">
        <f t="shared" si="9"/>
        <v>0</v>
      </c>
      <c r="BA14" s="6">
        <f t="shared" si="10"/>
        <v>0</v>
      </c>
      <c r="BD14" s="6">
        <f t="shared" si="11"/>
        <v>0</v>
      </c>
      <c r="BH14" s="6">
        <f t="shared" si="12"/>
        <v>0</v>
      </c>
      <c r="BK14" s="6">
        <f t="shared" si="13"/>
        <v>0</v>
      </c>
      <c r="BN14" s="6">
        <f t="shared" si="14"/>
        <v>0</v>
      </c>
      <c r="BR14" s="6">
        <f t="shared" si="15"/>
        <v>0</v>
      </c>
      <c r="BU14" s="6">
        <f t="shared" si="16"/>
        <v>0</v>
      </c>
      <c r="BX14" s="6">
        <f t="shared" si="17"/>
        <v>0</v>
      </c>
    </row>
    <row r="15" spans="1:76" x14ac:dyDescent="0.2">
      <c r="A15" t="s">
        <v>318</v>
      </c>
      <c r="B15" t="s">
        <v>319</v>
      </c>
      <c r="C15">
        <v>2004</v>
      </c>
      <c r="D15" s="22">
        <v>17</v>
      </c>
      <c r="E15" t="s">
        <v>110</v>
      </c>
      <c r="F15" t="s">
        <v>288</v>
      </c>
      <c r="G15" s="6">
        <f t="shared" si="0"/>
        <v>0</v>
      </c>
      <c r="H15" s="6">
        <f t="shared" si="1"/>
        <v>0</v>
      </c>
      <c r="I15" s="22" t="str">
        <f t="shared" si="2"/>
        <v>Nein</v>
      </c>
      <c r="J15" s="4">
        <f>MAX(S15,AC15,AM15,AW15,BG15,BQ15)+LARGE((S15,AC15,AM15,AW15,BG15,BQ15),2)+MAX(V15,Y15,AF15,AI15,AP15,AS15,AZ15,BC15,BJ15,BM15,BT15,BW15)+LARGE((V15,Y15,AF15,AI15,AP15,AS15,AZ15,BC15,BJ15,BM15,BT15,BW15),2)</f>
        <v>79.534999999999997</v>
      </c>
      <c r="K15" s="2">
        <f>VLOOKUP(C15,Quali_M[#All],4,0)</f>
        <v>0</v>
      </c>
      <c r="L15" s="4">
        <f>VLOOKUP(C15,Quali_M[#All],5,0)</f>
        <v>33.4</v>
      </c>
      <c r="M15" s="4">
        <f>VLOOKUP(C15,Quali_M[#All],6,0)</f>
        <v>42.9</v>
      </c>
      <c r="N15" s="4">
        <f>VLOOKUP(C15,Quali_M[#All],7,0)</f>
        <v>30.6</v>
      </c>
      <c r="O15" s="4">
        <f>VLOOKUP(C15,Quali_M[#All],8,0)</f>
        <v>51.4</v>
      </c>
      <c r="P15" s="4">
        <f>VLOOKUP(C15,Quali_M[#All],9,0)</f>
        <v>188.6</v>
      </c>
      <c r="Q15" s="2">
        <v>0</v>
      </c>
      <c r="R15" s="4">
        <v>28.195</v>
      </c>
      <c r="S15" s="4">
        <v>35.195</v>
      </c>
      <c r="T15" s="6">
        <v>0</v>
      </c>
      <c r="U15" s="4">
        <v>26.84</v>
      </c>
      <c r="V15" s="4">
        <v>44.34</v>
      </c>
      <c r="W15" s="6">
        <v>0</v>
      </c>
      <c r="X15" s="4">
        <v>0</v>
      </c>
      <c r="Y15" s="4">
        <v>0</v>
      </c>
      <c r="Z15" s="6">
        <v>0</v>
      </c>
      <c r="AA15" s="2">
        <v>0</v>
      </c>
      <c r="AB15" s="4">
        <v>0</v>
      </c>
      <c r="AC15" s="4">
        <v>0</v>
      </c>
      <c r="AD15" s="6">
        <f t="shared" si="3"/>
        <v>0</v>
      </c>
      <c r="AE15" s="4">
        <v>0</v>
      </c>
      <c r="AF15" s="4">
        <v>0</v>
      </c>
      <c r="AG15" s="6">
        <f t="shared" si="4"/>
        <v>0</v>
      </c>
      <c r="AH15" s="4">
        <v>0</v>
      </c>
      <c r="AI15" s="4">
        <v>0</v>
      </c>
      <c r="AJ15" s="6">
        <f t="shared" si="5"/>
        <v>0</v>
      </c>
      <c r="AK15" s="2">
        <v>0</v>
      </c>
      <c r="AL15" s="4">
        <v>0</v>
      </c>
      <c r="AM15" s="4">
        <v>0</v>
      </c>
      <c r="AN15" s="6">
        <f t="shared" si="6"/>
        <v>0</v>
      </c>
      <c r="AO15" s="4">
        <v>0</v>
      </c>
      <c r="AP15" s="4">
        <v>0</v>
      </c>
      <c r="AQ15" s="6">
        <f t="shared" si="7"/>
        <v>0</v>
      </c>
      <c r="AR15" s="4">
        <v>0</v>
      </c>
      <c r="AS15" s="4">
        <v>0</v>
      </c>
      <c r="AT15" s="6">
        <f t="shared" si="8"/>
        <v>0</v>
      </c>
      <c r="AX15" s="6">
        <f t="shared" si="9"/>
        <v>0</v>
      </c>
      <c r="BA15" s="6">
        <f t="shared" si="10"/>
        <v>0</v>
      </c>
      <c r="BD15" s="6">
        <f t="shared" si="11"/>
        <v>0</v>
      </c>
      <c r="BH15" s="6">
        <f t="shared" si="12"/>
        <v>0</v>
      </c>
      <c r="BK15" s="6">
        <f t="shared" si="13"/>
        <v>0</v>
      </c>
      <c r="BN15" s="6">
        <f t="shared" si="14"/>
        <v>0</v>
      </c>
      <c r="BR15" s="6">
        <f t="shared" si="15"/>
        <v>0</v>
      </c>
      <c r="BU15" s="6">
        <f t="shared" si="16"/>
        <v>0</v>
      </c>
      <c r="BX15" s="6">
        <f t="shared" si="17"/>
        <v>0</v>
      </c>
    </row>
    <row r="16" spans="1:76" x14ac:dyDescent="0.2">
      <c r="A16" t="s">
        <v>236</v>
      </c>
      <c r="B16" t="s">
        <v>241</v>
      </c>
      <c r="C16">
        <v>2004</v>
      </c>
      <c r="D16" s="22">
        <v>17</v>
      </c>
      <c r="E16" t="s">
        <v>304</v>
      </c>
      <c r="F16" t="s">
        <v>232</v>
      </c>
      <c r="G16" s="6">
        <f t="shared" si="0"/>
        <v>0</v>
      </c>
      <c r="H16" s="6">
        <f t="shared" si="1"/>
        <v>0</v>
      </c>
      <c r="I16" s="22" t="str">
        <f t="shared" si="2"/>
        <v>Nein</v>
      </c>
      <c r="J16" s="4">
        <f>MAX(S16,AC16,AM16,AW16,BG16,BQ16)+LARGE((S16,AC16,AM16,AW16,BG16,BQ16),2)+MAX(V16,Y16,AF16,AI16,AP16,AS16,AZ16,BC16,BJ16,BM16,BT16,BW16)+LARGE((V16,Y16,AF16,AI16,AP16,AS16,AZ16,BC16,BJ16,BM16,BT16,BW16),2)</f>
        <v>75.294999999999987</v>
      </c>
      <c r="K16" s="2">
        <f>VLOOKUP(C16,Quali_M[#All],4,0)</f>
        <v>0</v>
      </c>
      <c r="L16" s="4">
        <f>VLOOKUP(C16,Quali_M[#All],5,0)</f>
        <v>33.4</v>
      </c>
      <c r="M16" s="4">
        <f>VLOOKUP(C16,Quali_M[#All],6,0)</f>
        <v>42.9</v>
      </c>
      <c r="N16" s="4">
        <f>VLOOKUP(C16,Quali_M[#All],7,0)</f>
        <v>30.6</v>
      </c>
      <c r="O16" s="4">
        <f>VLOOKUP(C16,Quali_M[#All],8,0)</f>
        <v>51.4</v>
      </c>
      <c r="P16" s="4">
        <f>VLOOKUP(C16,Quali_M[#All],9,0)</f>
        <v>188.6</v>
      </c>
      <c r="Q16" s="2">
        <v>0</v>
      </c>
      <c r="R16" s="4">
        <v>25.25</v>
      </c>
      <c r="S16" s="4">
        <v>34.65</v>
      </c>
      <c r="T16" s="6">
        <v>0</v>
      </c>
      <c r="U16" s="4">
        <v>25.445</v>
      </c>
      <c r="V16" s="4">
        <v>40.644999999999996</v>
      </c>
      <c r="W16" s="6">
        <v>0</v>
      </c>
      <c r="X16" s="4">
        <v>0</v>
      </c>
      <c r="Y16" s="4">
        <v>0</v>
      </c>
      <c r="Z16" s="6">
        <v>0</v>
      </c>
      <c r="AA16" s="2">
        <v>0</v>
      </c>
      <c r="AB16" s="4">
        <v>0</v>
      </c>
      <c r="AC16" s="4">
        <v>0</v>
      </c>
      <c r="AD16" s="6">
        <f t="shared" si="3"/>
        <v>0</v>
      </c>
      <c r="AE16" s="4">
        <v>0</v>
      </c>
      <c r="AF16" s="4">
        <v>0</v>
      </c>
      <c r="AG16" s="6">
        <f t="shared" si="4"/>
        <v>0</v>
      </c>
      <c r="AH16" s="4">
        <v>0</v>
      </c>
      <c r="AI16" s="4">
        <v>0</v>
      </c>
      <c r="AJ16" s="6">
        <f t="shared" si="5"/>
        <v>0</v>
      </c>
      <c r="AK16" s="2">
        <v>0</v>
      </c>
      <c r="AL16" s="4">
        <v>0</v>
      </c>
      <c r="AM16" s="4">
        <v>0</v>
      </c>
      <c r="AN16" s="6">
        <f t="shared" si="6"/>
        <v>0</v>
      </c>
      <c r="AO16" s="4">
        <v>0</v>
      </c>
      <c r="AP16" s="4">
        <v>0</v>
      </c>
      <c r="AQ16" s="6">
        <f t="shared" si="7"/>
        <v>0</v>
      </c>
      <c r="AR16" s="4">
        <v>0</v>
      </c>
      <c r="AS16" s="4">
        <v>0</v>
      </c>
      <c r="AT16" s="6">
        <f t="shared" si="8"/>
        <v>0</v>
      </c>
      <c r="AX16" s="6">
        <f t="shared" si="9"/>
        <v>0</v>
      </c>
      <c r="BA16" s="6">
        <f t="shared" si="10"/>
        <v>0</v>
      </c>
      <c r="BD16" s="6">
        <f t="shared" si="11"/>
        <v>0</v>
      </c>
      <c r="BH16" s="6">
        <f t="shared" si="12"/>
        <v>0</v>
      </c>
      <c r="BK16" s="6">
        <f t="shared" si="13"/>
        <v>0</v>
      </c>
      <c r="BN16" s="6">
        <f t="shared" si="14"/>
        <v>0</v>
      </c>
      <c r="BR16" s="6">
        <f t="shared" si="15"/>
        <v>0</v>
      </c>
      <c r="BU16" s="6">
        <f t="shared" si="16"/>
        <v>0</v>
      </c>
      <c r="BX16" s="6">
        <f t="shared" si="17"/>
        <v>0</v>
      </c>
    </row>
    <row r="17" spans="1:76" x14ac:dyDescent="0.2">
      <c r="A17" t="s">
        <v>237</v>
      </c>
      <c r="B17" t="s">
        <v>317</v>
      </c>
      <c r="C17">
        <v>2004</v>
      </c>
      <c r="D17" s="22">
        <v>17</v>
      </c>
      <c r="E17" t="s">
        <v>324</v>
      </c>
      <c r="F17" t="s">
        <v>287</v>
      </c>
      <c r="G17" s="6">
        <f t="shared" si="0"/>
        <v>0</v>
      </c>
      <c r="H17" s="6">
        <f t="shared" si="1"/>
        <v>0</v>
      </c>
      <c r="I17" s="22" t="str">
        <f t="shared" si="2"/>
        <v>Nein</v>
      </c>
      <c r="J17" s="4">
        <f>MAX(S17,AC17,AM17,AW17,BG17,BQ17)+LARGE((S17,AC17,AM17,AW17,BG17,BQ17),2)+MAX(V17,Y17,AF17,AI17,AP17,AS17,AZ17,BC17,BJ17,BM17,BT17,BW17)+LARGE((V17,Y17,AF17,AI17,AP17,AS17,AZ17,BC17,BJ17,BM17,BT17,BW17),2)</f>
        <v>69.075000000000003</v>
      </c>
      <c r="K17" s="2">
        <f>VLOOKUP(C17,Quali_M[#All],4,0)</f>
        <v>0</v>
      </c>
      <c r="L17" s="4">
        <f>VLOOKUP(C17,Quali_M[#All],5,0)</f>
        <v>33.4</v>
      </c>
      <c r="M17" s="4">
        <f>VLOOKUP(C17,Quali_M[#All],6,0)</f>
        <v>42.9</v>
      </c>
      <c r="N17" s="4">
        <f>VLOOKUP(C17,Quali_M[#All],7,0)</f>
        <v>30.6</v>
      </c>
      <c r="O17" s="4">
        <f>VLOOKUP(C17,Quali_M[#All],8,0)</f>
        <v>51.4</v>
      </c>
      <c r="P17" s="4">
        <f>VLOOKUP(C17,Quali_M[#All],9,0)</f>
        <v>188.6</v>
      </c>
      <c r="Q17" s="2">
        <v>0</v>
      </c>
      <c r="R17" s="4">
        <v>23.864999999999998</v>
      </c>
      <c r="S17" s="4">
        <v>28.765000000000001</v>
      </c>
      <c r="T17" s="6">
        <v>0</v>
      </c>
      <c r="U17" s="4">
        <v>25.310000000000002</v>
      </c>
      <c r="V17" s="4">
        <v>40.31</v>
      </c>
      <c r="W17" s="6">
        <v>0</v>
      </c>
      <c r="X17" s="4">
        <v>0</v>
      </c>
      <c r="Y17" s="4">
        <v>0</v>
      </c>
      <c r="Z17" s="6">
        <v>0</v>
      </c>
      <c r="AA17" s="2">
        <v>0</v>
      </c>
      <c r="AB17" s="4">
        <v>0</v>
      </c>
      <c r="AC17" s="4">
        <v>0</v>
      </c>
      <c r="AD17" s="6">
        <f t="shared" si="3"/>
        <v>0</v>
      </c>
      <c r="AE17" s="4">
        <v>0</v>
      </c>
      <c r="AF17" s="4">
        <v>0</v>
      </c>
      <c r="AG17" s="6">
        <f t="shared" si="4"/>
        <v>0</v>
      </c>
      <c r="AH17" s="4">
        <v>0</v>
      </c>
      <c r="AI17" s="4">
        <v>0</v>
      </c>
      <c r="AJ17" s="6">
        <f t="shared" si="5"/>
        <v>0</v>
      </c>
      <c r="AK17" s="2">
        <v>0</v>
      </c>
      <c r="AL17" s="4">
        <v>0</v>
      </c>
      <c r="AM17" s="4">
        <v>0</v>
      </c>
      <c r="AN17" s="6">
        <f t="shared" si="6"/>
        <v>0</v>
      </c>
      <c r="AO17" s="4">
        <v>0</v>
      </c>
      <c r="AP17" s="4">
        <v>0</v>
      </c>
      <c r="AQ17" s="6">
        <f t="shared" si="7"/>
        <v>0</v>
      </c>
      <c r="AR17" s="4">
        <v>0</v>
      </c>
      <c r="AS17" s="4">
        <v>0</v>
      </c>
      <c r="AT17" s="6">
        <f t="shared" si="8"/>
        <v>0</v>
      </c>
      <c r="AX17" s="6">
        <f t="shared" si="9"/>
        <v>0</v>
      </c>
      <c r="BA17" s="6">
        <f t="shared" si="10"/>
        <v>0</v>
      </c>
      <c r="BD17" s="6">
        <f t="shared" si="11"/>
        <v>0</v>
      </c>
      <c r="BH17" s="6">
        <f t="shared" si="12"/>
        <v>0</v>
      </c>
      <c r="BK17" s="6">
        <f t="shared" si="13"/>
        <v>0</v>
      </c>
      <c r="BN17" s="6">
        <f t="shared" si="14"/>
        <v>0</v>
      </c>
      <c r="BR17" s="6">
        <f t="shared" si="15"/>
        <v>0</v>
      </c>
      <c r="BU17" s="6">
        <f t="shared" si="16"/>
        <v>0</v>
      </c>
      <c r="BX17" s="6">
        <f t="shared" si="17"/>
        <v>0</v>
      </c>
    </row>
    <row r="18" spans="1:76" x14ac:dyDescent="0.2">
      <c r="A18" t="s">
        <v>262</v>
      </c>
      <c r="B18" t="s">
        <v>320</v>
      </c>
      <c r="C18">
        <v>2004</v>
      </c>
      <c r="D18" s="22">
        <v>17</v>
      </c>
      <c r="E18" t="s">
        <v>170</v>
      </c>
      <c r="F18" t="s">
        <v>289</v>
      </c>
      <c r="G18" s="6">
        <f t="shared" si="0"/>
        <v>0</v>
      </c>
      <c r="H18" s="6">
        <f t="shared" si="1"/>
        <v>0</v>
      </c>
      <c r="I18" s="22" t="str">
        <f t="shared" si="2"/>
        <v>Nein</v>
      </c>
      <c r="J18" s="4">
        <f>MAX(S18,AC18,AM18,AW18,BG18,BQ18)+LARGE((S18,AC18,AM18,AW18,BG18,BQ18),2)+MAX(V18,Y18,AF18,AI18,AP18,AS18,AZ18,BC18,BJ18,BM18,BT18,BW18)+LARGE((V18,Y18,AF18,AI18,AP18,AS18,AZ18,BC18,BJ18,BM18,BT18,BW18),2)</f>
        <v>25.67</v>
      </c>
      <c r="K18" s="2">
        <f>VLOOKUP(C18,Quali_M[#All],4,0)</f>
        <v>0</v>
      </c>
      <c r="L18" s="4">
        <f>VLOOKUP(C18,Quali_M[#All],5,0)</f>
        <v>33.4</v>
      </c>
      <c r="M18" s="4">
        <f>VLOOKUP(C18,Quali_M[#All],6,0)</f>
        <v>42.9</v>
      </c>
      <c r="N18" s="4">
        <f>VLOOKUP(C18,Quali_M[#All],7,0)</f>
        <v>30.6</v>
      </c>
      <c r="O18" s="4">
        <f>VLOOKUP(C18,Quali_M[#All],8,0)</f>
        <v>51.4</v>
      </c>
      <c r="P18" s="4">
        <f>VLOOKUP(C18,Quali_M[#All],9,0)</f>
        <v>188.6</v>
      </c>
      <c r="Q18" s="2">
        <v>0</v>
      </c>
      <c r="R18" s="4">
        <v>11.98</v>
      </c>
      <c r="S18" s="4">
        <v>15.88</v>
      </c>
      <c r="T18" s="6">
        <v>0</v>
      </c>
      <c r="U18" s="4">
        <v>5.99</v>
      </c>
      <c r="V18" s="4">
        <v>9.7899999999999991</v>
      </c>
      <c r="W18" s="6">
        <v>0</v>
      </c>
      <c r="X18" s="4">
        <v>0</v>
      </c>
      <c r="Y18" s="4">
        <v>0</v>
      </c>
      <c r="Z18" s="6">
        <v>0</v>
      </c>
      <c r="AA18" s="2">
        <v>0</v>
      </c>
      <c r="AB18" s="4">
        <v>0</v>
      </c>
      <c r="AC18" s="4">
        <v>0</v>
      </c>
      <c r="AD18" s="6">
        <f t="shared" si="3"/>
        <v>0</v>
      </c>
      <c r="AE18" s="4">
        <v>0</v>
      </c>
      <c r="AF18" s="4">
        <v>0</v>
      </c>
      <c r="AG18" s="6">
        <f t="shared" si="4"/>
        <v>0</v>
      </c>
      <c r="AH18" s="4">
        <v>0</v>
      </c>
      <c r="AI18" s="4">
        <v>0</v>
      </c>
      <c r="AJ18" s="6">
        <f t="shared" si="5"/>
        <v>0</v>
      </c>
      <c r="AK18" s="2">
        <v>0</v>
      </c>
      <c r="AL18" s="4">
        <v>0</v>
      </c>
      <c r="AM18" s="4">
        <v>0</v>
      </c>
      <c r="AN18" s="6">
        <f t="shared" si="6"/>
        <v>0</v>
      </c>
      <c r="AO18" s="4">
        <v>0</v>
      </c>
      <c r="AP18" s="4">
        <v>0</v>
      </c>
      <c r="AQ18" s="6">
        <f t="shared" si="7"/>
        <v>0</v>
      </c>
      <c r="AR18" s="4">
        <v>0</v>
      </c>
      <c r="AS18" s="4">
        <v>0</v>
      </c>
      <c r="AT18" s="6">
        <f t="shared" si="8"/>
        <v>0</v>
      </c>
      <c r="AX18" s="6">
        <f t="shared" si="9"/>
        <v>0</v>
      </c>
      <c r="BA18" s="6">
        <f t="shared" si="10"/>
        <v>0</v>
      </c>
      <c r="BD18" s="6">
        <f t="shared" si="11"/>
        <v>0</v>
      </c>
      <c r="BH18" s="6">
        <f t="shared" si="12"/>
        <v>0</v>
      </c>
      <c r="BK18" s="6">
        <f t="shared" si="13"/>
        <v>0</v>
      </c>
      <c r="BN18" s="6">
        <f t="shared" si="14"/>
        <v>0</v>
      </c>
      <c r="BR18" s="6">
        <f t="shared" si="15"/>
        <v>0</v>
      </c>
      <c r="BU18" s="6">
        <f t="shared" si="16"/>
        <v>0</v>
      </c>
      <c r="BX18" s="6">
        <f t="shared" si="17"/>
        <v>0</v>
      </c>
    </row>
    <row r="19" spans="1:76" x14ac:dyDescent="0.2">
      <c r="A19" t="s">
        <v>90</v>
      </c>
      <c r="B19" t="s">
        <v>91</v>
      </c>
      <c r="C19">
        <v>2005</v>
      </c>
      <c r="D19" s="22">
        <v>16</v>
      </c>
      <c r="E19" t="s">
        <v>111</v>
      </c>
      <c r="F19" t="s">
        <v>162</v>
      </c>
      <c r="G19" s="6">
        <f t="shared" si="0"/>
        <v>1</v>
      </c>
      <c r="H19" s="6">
        <f t="shared" si="1"/>
        <v>1</v>
      </c>
      <c r="I19" s="22" t="str">
        <f t="shared" si="2"/>
        <v>Nein</v>
      </c>
      <c r="J19" s="4">
        <f>MAX(S19,AC19,AM19,AW19,BG19,BQ19)+LARGE((S19,AC19,AM19,AW19,BG19,BQ19),2)+MAX(V19,Y19,AF19,AI19,AP19,AS19,AZ19,BC19,BJ19,BM19,BT19,BW19)+LARGE((V19,Y19,AF19,AI19,AP19,AS19,AZ19,BC19,BJ19,BM19,BT19,BW19),2)</f>
        <v>145.82</v>
      </c>
      <c r="K19" s="2">
        <f>VLOOKUP(C19,Quali_M[#All],4,0)</f>
        <v>0</v>
      </c>
      <c r="L19" s="4">
        <f>VLOOKUP(C19,Quali_M[#All],5,0)</f>
        <v>32.6</v>
      </c>
      <c r="M19" s="4">
        <f>VLOOKUP(C19,Quali_M[#All],6,0)</f>
        <v>42.1</v>
      </c>
      <c r="N19" s="4">
        <f>VLOOKUP(C19,Quali_M[#All],7,0)</f>
        <v>30.4</v>
      </c>
      <c r="O19" s="4">
        <f>VLOOKUP(C19,Quali_M[#All],8,0)</f>
        <v>50.2</v>
      </c>
      <c r="P19" s="4">
        <f>VLOOKUP(C19,Quali_M[#All],9,0)</f>
        <v>184.6</v>
      </c>
      <c r="Q19" s="2">
        <v>0</v>
      </c>
      <c r="R19" s="4">
        <v>33.355000000000004</v>
      </c>
      <c r="S19" s="4">
        <v>42.955000000000005</v>
      </c>
      <c r="T19" s="6">
        <v>1</v>
      </c>
      <c r="U19" s="4">
        <v>32.229999999999997</v>
      </c>
      <c r="V19" s="4">
        <v>51.829999999999991</v>
      </c>
      <c r="W19" s="6">
        <v>1</v>
      </c>
      <c r="X19" s="4">
        <v>27.734999999999999</v>
      </c>
      <c r="Y19" s="4">
        <v>51.034999999999997</v>
      </c>
      <c r="Z19" s="6">
        <v>0</v>
      </c>
      <c r="AA19" s="2">
        <v>0</v>
      </c>
      <c r="AB19" s="4">
        <v>0</v>
      </c>
      <c r="AC19" s="4">
        <v>0</v>
      </c>
      <c r="AD19" s="6">
        <f t="shared" si="3"/>
        <v>0</v>
      </c>
      <c r="AE19" s="4">
        <v>0</v>
      </c>
      <c r="AF19" s="4">
        <v>0</v>
      </c>
      <c r="AG19" s="6">
        <f t="shared" si="4"/>
        <v>0</v>
      </c>
      <c r="AH19" s="4">
        <v>0</v>
      </c>
      <c r="AI19" s="4">
        <v>0</v>
      </c>
      <c r="AJ19" s="6">
        <f t="shared" si="5"/>
        <v>0</v>
      </c>
      <c r="AK19" s="2">
        <v>0</v>
      </c>
      <c r="AL19" s="4">
        <v>0</v>
      </c>
      <c r="AM19" s="4">
        <v>0</v>
      </c>
      <c r="AN19" s="6">
        <f t="shared" si="6"/>
        <v>0</v>
      </c>
      <c r="AO19" s="4">
        <v>0</v>
      </c>
      <c r="AP19" s="4">
        <v>0</v>
      </c>
      <c r="AQ19" s="6">
        <f t="shared" si="7"/>
        <v>0</v>
      </c>
      <c r="AR19" s="4">
        <v>0</v>
      </c>
      <c r="AS19" s="4">
        <v>0</v>
      </c>
      <c r="AT19" s="6">
        <f t="shared" si="8"/>
        <v>0</v>
      </c>
      <c r="AX19" s="6">
        <f t="shared" si="9"/>
        <v>0</v>
      </c>
      <c r="BA19" s="6">
        <f t="shared" si="10"/>
        <v>0</v>
      </c>
      <c r="BD19" s="6">
        <f t="shared" si="11"/>
        <v>0</v>
      </c>
      <c r="BH19" s="6">
        <f t="shared" si="12"/>
        <v>0</v>
      </c>
      <c r="BK19" s="6">
        <f t="shared" si="13"/>
        <v>0</v>
      </c>
      <c r="BN19" s="6">
        <f t="shared" si="14"/>
        <v>0</v>
      </c>
      <c r="BR19" s="6">
        <f t="shared" si="15"/>
        <v>0</v>
      </c>
      <c r="BU19" s="6">
        <f t="shared" si="16"/>
        <v>0</v>
      </c>
      <c r="BX19" s="6">
        <f t="shared" si="17"/>
        <v>0</v>
      </c>
    </row>
    <row r="20" spans="1:76" x14ac:dyDescent="0.2">
      <c r="A20" t="s">
        <v>88</v>
      </c>
      <c r="B20" t="s">
        <v>89</v>
      </c>
      <c r="C20">
        <v>2005</v>
      </c>
      <c r="D20" s="22">
        <v>16</v>
      </c>
      <c r="E20" t="s">
        <v>311</v>
      </c>
      <c r="F20" t="s">
        <v>160</v>
      </c>
      <c r="G20" s="6">
        <f t="shared" si="0"/>
        <v>1</v>
      </c>
      <c r="H20" s="6">
        <f t="shared" si="1"/>
        <v>0</v>
      </c>
      <c r="I20" s="22" t="str">
        <f t="shared" si="2"/>
        <v>Nein</v>
      </c>
      <c r="J20" s="4">
        <f>MAX(S20,AC20,AM20,AW20,BG20,BQ20)+LARGE((S20,AC20,AM20,AW20,BG20,BQ20),2)+MAX(V20,Y20,AF20,AI20,AP20,AS20,AZ20,BC20,BJ20,BM20,BT20,BW20)+LARGE((V20,Y20,AF20,AI20,AP20,AS20,AZ20,BC20,BJ20,BM20,BT20,BW20),2)</f>
        <v>141.42500000000001</v>
      </c>
      <c r="K20" s="2">
        <f>VLOOKUP(C20,Quali_M[#All],4,0)</f>
        <v>0</v>
      </c>
      <c r="L20" s="4">
        <f>VLOOKUP(C20,Quali_M[#All],5,0)</f>
        <v>32.6</v>
      </c>
      <c r="M20" s="4">
        <f>VLOOKUP(C20,Quali_M[#All],6,0)</f>
        <v>42.1</v>
      </c>
      <c r="N20" s="4">
        <f>VLOOKUP(C20,Quali_M[#All],7,0)</f>
        <v>30.4</v>
      </c>
      <c r="O20" s="4">
        <f>VLOOKUP(C20,Quali_M[#All],8,0)</f>
        <v>50.2</v>
      </c>
      <c r="P20" s="4">
        <f>VLOOKUP(C20,Quali_M[#All],9,0)</f>
        <v>184.6</v>
      </c>
      <c r="Q20" s="2">
        <v>0</v>
      </c>
      <c r="R20" s="4">
        <v>32.89</v>
      </c>
      <c r="S20" s="4">
        <v>42.39</v>
      </c>
      <c r="T20" s="6">
        <v>1</v>
      </c>
      <c r="U20" s="4">
        <v>28.009999999999998</v>
      </c>
      <c r="V20" s="4">
        <v>50.91</v>
      </c>
      <c r="W20" s="6">
        <v>0</v>
      </c>
      <c r="X20" s="4">
        <v>27.324999999999999</v>
      </c>
      <c r="Y20" s="4">
        <v>48.125</v>
      </c>
      <c r="Z20" s="6">
        <v>0</v>
      </c>
      <c r="AA20" s="2">
        <v>0</v>
      </c>
      <c r="AB20" s="4">
        <v>0</v>
      </c>
      <c r="AC20" s="4">
        <v>0</v>
      </c>
      <c r="AD20" s="6">
        <f t="shared" si="3"/>
        <v>0</v>
      </c>
      <c r="AE20" s="4">
        <v>0</v>
      </c>
      <c r="AF20" s="4">
        <v>0</v>
      </c>
      <c r="AG20" s="6">
        <f t="shared" si="4"/>
        <v>0</v>
      </c>
      <c r="AH20" s="4">
        <v>0</v>
      </c>
      <c r="AI20" s="4">
        <v>0</v>
      </c>
      <c r="AJ20" s="6">
        <f t="shared" si="5"/>
        <v>0</v>
      </c>
      <c r="AK20" s="2">
        <v>0</v>
      </c>
      <c r="AL20" s="4">
        <v>0</v>
      </c>
      <c r="AM20" s="4">
        <v>0</v>
      </c>
      <c r="AN20" s="6">
        <f t="shared" si="6"/>
        <v>0</v>
      </c>
      <c r="AO20" s="4">
        <v>0</v>
      </c>
      <c r="AP20" s="4">
        <v>0</v>
      </c>
      <c r="AQ20" s="6">
        <f t="shared" si="7"/>
        <v>0</v>
      </c>
      <c r="AR20" s="4">
        <v>0</v>
      </c>
      <c r="AS20" s="4">
        <v>0</v>
      </c>
      <c r="AT20" s="6">
        <f t="shared" si="8"/>
        <v>0</v>
      </c>
      <c r="AX20" s="6">
        <f t="shared" si="9"/>
        <v>0</v>
      </c>
      <c r="BA20" s="6">
        <f t="shared" si="10"/>
        <v>0</v>
      </c>
      <c r="BD20" s="6">
        <f t="shared" si="11"/>
        <v>0</v>
      </c>
      <c r="BH20" s="6">
        <f t="shared" si="12"/>
        <v>0</v>
      </c>
      <c r="BK20" s="6">
        <f t="shared" si="13"/>
        <v>0</v>
      </c>
      <c r="BN20" s="6">
        <f t="shared" si="14"/>
        <v>0</v>
      </c>
      <c r="BR20" s="6">
        <f t="shared" si="15"/>
        <v>0</v>
      </c>
      <c r="BU20" s="6">
        <f t="shared" si="16"/>
        <v>0</v>
      </c>
      <c r="BX20" s="6">
        <f t="shared" si="17"/>
        <v>0</v>
      </c>
    </row>
    <row r="21" spans="1:76" x14ac:dyDescent="0.2">
      <c r="A21" t="s">
        <v>86</v>
      </c>
      <c r="B21" t="s">
        <v>87</v>
      </c>
      <c r="C21">
        <v>2005</v>
      </c>
      <c r="D21" s="22">
        <v>16</v>
      </c>
      <c r="E21" t="s">
        <v>306</v>
      </c>
      <c r="F21" t="s">
        <v>159</v>
      </c>
      <c r="G21" s="6">
        <f t="shared" si="0"/>
        <v>0</v>
      </c>
      <c r="H21" s="6">
        <f t="shared" si="1"/>
        <v>0</v>
      </c>
      <c r="I21" s="22" t="str">
        <f t="shared" si="2"/>
        <v>Nein</v>
      </c>
      <c r="J21" s="4">
        <f>MAX(S21,AC21,AM21,AW21,BG21,BQ21)+LARGE((S21,AC21,AM21,AW21,BG21,BQ21),2)+MAX(V21,Y21,AF21,AI21,AP21,AS21,AZ21,BC21,BJ21,BM21,BT21,BW21)+LARGE((V21,Y21,AF21,AI21,AP21,AS21,AZ21,BC21,BJ21,BM21,BT21,BW21),2)</f>
        <v>82.015000000000001</v>
      </c>
      <c r="K21" s="2">
        <f>VLOOKUP(C21,Quali_M[#All],4,0)</f>
        <v>0</v>
      </c>
      <c r="L21" s="4">
        <f>VLOOKUP(C21,Quali_M[#All],5,0)</f>
        <v>32.6</v>
      </c>
      <c r="M21" s="4">
        <f>VLOOKUP(C21,Quali_M[#All],6,0)</f>
        <v>42.1</v>
      </c>
      <c r="N21" s="4">
        <f>VLOOKUP(C21,Quali_M[#All],7,0)</f>
        <v>30.4</v>
      </c>
      <c r="O21" s="4">
        <f>VLOOKUP(C21,Quali_M[#All],8,0)</f>
        <v>50.2</v>
      </c>
      <c r="P21" s="4">
        <f>VLOOKUP(C21,Quali_M[#All],9,0)</f>
        <v>184.6</v>
      </c>
      <c r="Q21" s="2">
        <v>0</v>
      </c>
      <c r="R21" s="4">
        <v>30.605</v>
      </c>
      <c r="S21" s="4">
        <v>40.105000000000004</v>
      </c>
      <c r="T21" s="6">
        <v>0</v>
      </c>
      <c r="U21" s="4">
        <v>25.11</v>
      </c>
      <c r="V21" s="4">
        <v>41.91</v>
      </c>
      <c r="W21" s="6">
        <v>0</v>
      </c>
      <c r="X21" s="4">
        <v>0</v>
      </c>
      <c r="Y21" s="4">
        <v>0</v>
      </c>
      <c r="Z21" s="6">
        <v>0</v>
      </c>
      <c r="AA21" s="2">
        <v>0</v>
      </c>
      <c r="AB21" s="4">
        <v>0</v>
      </c>
      <c r="AC21" s="4">
        <v>0</v>
      </c>
      <c r="AD21" s="6">
        <f t="shared" si="3"/>
        <v>0</v>
      </c>
      <c r="AE21" s="4">
        <v>0</v>
      </c>
      <c r="AF21" s="4">
        <v>0</v>
      </c>
      <c r="AG21" s="6">
        <f t="shared" si="4"/>
        <v>0</v>
      </c>
      <c r="AH21" s="4">
        <v>0</v>
      </c>
      <c r="AI21" s="4">
        <v>0</v>
      </c>
      <c r="AJ21" s="6">
        <f t="shared" si="5"/>
        <v>0</v>
      </c>
      <c r="AK21" s="2">
        <v>0</v>
      </c>
      <c r="AL21" s="4">
        <v>0</v>
      </c>
      <c r="AM21" s="4">
        <v>0</v>
      </c>
      <c r="AN21" s="6">
        <f t="shared" si="6"/>
        <v>0</v>
      </c>
      <c r="AO21" s="4">
        <v>0</v>
      </c>
      <c r="AP21" s="4">
        <v>0</v>
      </c>
      <c r="AQ21" s="6">
        <f t="shared" si="7"/>
        <v>0</v>
      </c>
      <c r="AR21" s="4">
        <v>0</v>
      </c>
      <c r="AS21" s="4">
        <v>0</v>
      </c>
      <c r="AT21" s="6">
        <f t="shared" si="8"/>
        <v>0</v>
      </c>
      <c r="AX21" s="6">
        <f t="shared" si="9"/>
        <v>0</v>
      </c>
      <c r="BA21" s="6">
        <f t="shared" si="10"/>
        <v>0</v>
      </c>
      <c r="BD21" s="6">
        <f t="shared" si="11"/>
        <v>0</v>
      </c>
      <c r="BH21" s="6">
        <f t="shared" si="12"/>
        <v>0</v>
      </c>
      <c r="BK21" s="6">
        <f t="shared" si="13"/>
        <v>0</v>
      </c>
      <c r="BN21" s="6">
        <f t="shared" si="14"/>
        <v>0</v>
      </c>
      <c r="BR21" s="6">
        <f t="shared" si="15"/>
        <v>0</v>
      </c>
      <c r="BU21" s="6">
        <f t="shared" si="16"/>
        <v>0</v>
      </c>
      <c r="BX21" s="6">
        <f t="shared" si="17"/>
        <v>0</v>
      </c>
    </row>
    <row r="22" spans="1:76" x14ac:dyDescent="0.2">
      <c r="A22" t="s">
        <v>263</v>
      </c>
      <c r="B22" t="s">
        <v>264</v>
      </c>
      <c r="C22">
        <v>2005</v>
      </c>
      <c r="D22" s="22">
        <v>16</v>
      </c>
      <c r="E22" t="s">
        <v>54</v>
      </c>
      <c r="F22" t="s">
        <v>248</v>
      </c>
      <c r="G22" s="6">
        <f t="shared" si="0"/>
        <v>0</v>
      </c>
      <c r="H22" s="6">
        <f t="shared" si="1"/>
        <v>0</v>
      </c>
      <c r="I22" s="22" t="str">
        <f t="shared" si="2"/>
        <v>Nein</v>
      </c>
      <c r="J22" s="4">
        <f>MAX(S22,AC22,AM22,AW22,BG22,BQ22)+LARGE((S22,AC22,AM22,AW22,BG22,BQ22),2)+MAX(V22,Y22,AF22,AI22,AP22,AS22,AZ22,BC22,BJ22,BM22,BT22,BW22)+LARGE((V22,Y22,AF22,AI22,AP22,AS22,AZ22,BC22,BJ22,BM22,BT22,BW22),2)</f>
        <v>74.414999999999992</v>
      </c>
      <c r="K22" s="2">
        <f>VLOOKUP(C22,Quali_M[#All],4,0)</f>
        <v>0</v>
      </c>
      <c r="L22" s="4">
        <f>VLOOKUP(C22,Quali_M[#All],5,0)</f>
        <v>32.6</v>
      </c>
      <c r="M22" s="4">
        <f>VLOOKUP(C22,Quali_M[#All],6,0)</f>
        <v>42.1</v>
      </c>
      <c r="N22" s="4">
        <f>VLOOKUP(C22,Quali_M[#All],7,0)</f>
        <v>30.4</v>
      </c>
      <c r="O22" s="4">
        <f>VLOOKUP(C22,Quali_M[#All],8,0)</f>
        <v>50.2</v>
      </c>
      <c r="P22" s="4">
        <f>VLOOKUP(C22,Quali_M[#All],9,0)</f>
        <v>184.6</v>
      </c>
      <c r="Q22" s="2">
        <v>0</v>
      </c>
      <c r="R22" s="4">
        <v>21.71</v>
      </c>
      <c r="S22" s="4">
        <v>28.11</v>
      </c>
      <c r="T22" s="6">
        <v>0</v>
      </c>
      <c r="U22" s="4">
        <v>28.204999999999998</v>
      </c>
      <c r="V22" s="4">
        <v>46.304999999999993</v>
      </c>
      <c r="W22" s="6">
        <v>0</v>
      </c>
      <c r="X22" s="4">
        <v>0</v>
      </c>
      <c r="Y22" s="4">
        <v>0</v>
      </c>
      <c r="Z22" s="6">
        <v>0</v>
      </c>
      <c r="AA22" s="2">
        <v>0</v>
      </c>
      <c r="AB22" s="4">
        <v>0</v>
      </c>
      <c r="AC22" s="4">
        <v>0</v>
      </c>
      <c r="AD22" s="6">
        <f t="shared" si="3"/>
        <v>0</v>
      </c>
      <c r="AE22" s="4">
        <v>0</v>
      </c>
      <c r="AF22" s="4">
        <v>0</v>
      </c>
      <c r="AG22" s="6">
        <f t="shared" si="4"/>
        <v>0</v>
      </c>
      <c r="AH22" s="4">
        <v>0</v>
      </c>
      <c r="AI22" s="4">
        <v>0</v>
      </c>
      <c r="AJ22" s="6">
        <f t="shared" si="5"/>
        <v>0</v>
      </c>
      <c r="AK22" s="2">
        <v>0</v>
      </c>
      <c r="AL22" s="4">
        <v>0</v>
      </c>
      <c r="AM22" s="4">
        <v>0</v>
      </c>
      <c r="AN22" s="6">
        <f t="shared" si="6"/>
        <v>0</v>
      </c>
      <c r="AO22" s="4">
        <v>0</v>
      </c>
      <c r="AP22" s="4">
        <v>0</v>
      </c>
      <c r="AQ22" s="6">
        <f t="shared" si="7"/>
        <v>0</v>
      </c>
      <c r="AR22" s="4">
        <v>0</v>
      </c>
      <c r="AS22" s="4">
        <v>0</v>
      </c>
      <c r="AT22" s="6">
        <f t="shared" si="8"/>
        <v>0</v>
      </c>
      <c r="AX22" s="6">
        <f t="shared" si="9"/>
        <v>0</v>
      </c>
      <c r="BA22" s="6">
        <f t="shared" si="10"/>
        <v>0</v>
      </c>
      <c r="BD22" s="6">
        <f t="shared" si="11"/>
        <v>0</v>
      </c>
      <c r="BH22" s="6">
        <f t="shared" si="12"/>
        <v>0</v>
      </c>
      <c r="BK22" s="6">
        <f t="shared" si="13"/>
        <v>0</v>
      </c>
      <c r="BN22" s="6">
        <f t="shared" si="14"/>
        <v>0</v>
      </c>
      <c r="BR22" s="6">
        <f t="shared" si="15"/>
        <v>0</v>
      </c>
      <c r="BU22" s="6">
        <f t="shared" si="16"/>
        <v>0</v>
      </c>
      <c r="BX22" s="6">
        <f t="shared" si="17"/>
        <v>0</v>
      </c>
    </row>
    <row r="23" spans="1:76" x14ac:dyDescent="0.2">
      <c r="A23" t="s">
        <v>84</v>
      </c>
      <c r="B23" t="s">
        <v>85</v>
      </c>
      <c r="C23">
        <v>2006</v>
      </c>
      <c r="D23" s="22">
        <v>15</v>
      </c>
      <c r="E23" t="s">
        <v>110</v>
      </c>
      <c r="F23" t="s">
        <v>158</v>
      </c>
      <c r="G23" s="6">
        <f t="shared" si="0"/>
        <v>0</v>
      </c>
      <c r="H23" s="6">
        <f t="shared" si="1"/>
        <v>0</v>
      </c>
      <c r="I23" s="22" t="str">
        <f t="shared" si="2"/>
        <v>Nein</v>
      </c>
      <c r="J23" s="4">
        <f>MAX(S23,AC23,AM23,AW23,BG23,BQ23)+LARGE((S23,AC23,AM23,AW23,BG23,BQ23),2)+MAX(V23,Y23,AF23,AI23,AP23,AS23,AZ23,BC23,BJ23,BM23,BT23,BW23)+LARGE((V23,Y23,AF23,AI23,AP23,AS23,AZ23,BC23,BJ23,BM23,BT23,BW23),2)</f>
        <v>139.565</v>
      </c>
      <c r="K23" s="2">
        <f>VLOOKUP(C23,Quali_M[#All],4,0)</f>
        <v>0</v>
      </c>
      <c r="L23" s="4">
        <f>VLOOKUP(C23,Quali_M[#All],5,0)</f>
        <v>31.8</v>
      </c>
      <c r="M23" s="4">
        <f>VLOOKUP(C23,Quali_M[#All],6,0)</f>
        <v>41.3</v>
      </c>
      <c r="N23" s="4">
        <f>VLOOKUP(C23,Quali_M[#All],7,0)</f>
        <v>30.2</v>
      </c>
      <c r="O23" s="4">
        <f>VLOOKUP(C23,Quali_M[#All],8,0)</f>
        <v>49</v>
      </c>
      <c r="P23" s="4">
        <f>VLOOKUP(C23,Quali_M[#All],9,0)</f>
        <v>180.6</v>
      </c>
      <c r="Q23" s="2">
        <v>0</v>
      </c>
      <c r="R23" s="4">
        <v>31.475000000000001</v>
      </c>
      <c r="S23" s="4">
        <v>41.275000000000006</v>
      </c>
      <c r="T23" s="6">
        <v>0</v>
      </c>
      <c r="U23" s="4">
        <v>29.46</v>
      </c>
      <c r="V23" s="4">
        <v>50.059999999999995</v>
      </c>
      <c r="W23" s="6">
        <v>0</v>
      </c>
      <c r="X23" s="4">
        <v>27.73</v>
      </c>
      <c r="Y23" s="4">
        <v>48.230000000000004</v>
      </c>
      <c r="Z23" s="6">
        <v>0</v>
      </c>
      <c r="AA23" s="2">
        <v>0</v>
      </c>
      <c r="AB23" s="4">
        <v>0</v>
      </c>
      <c r="AC23" s="4">
        <v>0</v>
      </c>
      <c r="AD23" s="6">
        <f t="shared" si="3"/>
        <v>0</v>
      </c>
      <c r="AE23" s="4">
        <v>0</v>
      </c>
      <c r="AF23" s="4">
        <v>0</v>
      </c>
      <c r="AG23" s="6">
        <f t="shared" si="4"/>
        <v>0</v>
      </c>
      <c r="AH23" s="4">
        <v>0</v>
      </c>
      <c r="AI23" s="4">
        <v>0</v>
      </c>
      <c r="AJ23" s="6">
        <f t="shared" si="5"/>
        <v>0</v>
      </c>
      <c r="AK23" s="2">
        <v>0</v>
      </c>
      <c r="AL23" s="4">
        <v>0</v>
      </c>
      <c r="AM23" s="4">
        <v>0</v>
      </c>
      <c r="AN23" s="6">
        <f t="shared" si="6"/>
        <v>0</v>
      </c>
      <c r="AO23" s="4">
        <v>0</v>
      </c>
      <c r="AP23" s="4">
        <v>0</v>
      </c>
      <c r="AQ23" s="6">
        <f t="shared" si="7"/>
        <v>0</v>
      </c>
      <c r="AR23" s="4">
        <v>0</v>
      </c>
      <c r="AS23" s="4">
        <v>0</v>
      </c>
      <c r="AT23" s="6">
        <f t="shared" si="8"/>
        <v>0</v>
      </c>
      <c r="AX23" s="6">
        <f t="shared" si="9"/>
        <v>0</v>
      </c>
      <c r="BA23" s="6">
        <f t="shared" si="10"/>
        <v>0</v>
      </c>
      <c r="BD23" s="6">
        <f t="shared" si="11"/>
        <v>0</v>
      </c>
      <c r="BH23" s="6">
        <f t="shared" si="12"/>
        <v>0</v>
      </c>
      <c r="BK23" s="6">
        <f t="shared" si="13"/>
        <v>0</v>
      </c>
      <c r="BN23" s="6">
        <f t="shared" si="14"/>
        <v>0</v>
      </c>
      <c r="BR23" s="6">
        <f t="shared" si="15"/>
        <v>0</v>
      </c>
      <c r="BU23" s="6">
        <f t="shared" si="16"/>
        <v>0</v>
      </c>
      <c r="BX23" s="6">
        <f t="shared" si="17"/>
        <v>0</v>
      </c>
    </row>
    <row r="24" spans="1:76" x14ac:dyDescent="0.2">
      <c r="A24" t="s">
        <v>314</v>
      </c>
      <c r="B24" t="s">
        <v>315</v>
      </c>
      <c r="C24">
        <v>2006</v>
      </c>
      <c r="D24" s="22">
        <v>15</v>
      </c>
      <c r="E24" t="s">
        <v>110</v>
      </c>
      <c r="F24" t="s">
        <v>286</v>
      </c>
      <c r="G24" s="6">
        <f t="shared" si="0"/>
        <v>0</v>
      </c>
      <c r="H24" s="6">
        <f t="shared" si="1"/>
        <v>0</v>
      </c>
      <c r="I24" s="22" t="str">
        <f t="shared" si="2"/>
        <v>Nein</v>
      </c>
      <c r="J24" s="4">
        <f>MAX(S24,AC24,AM24,AW24,BG24,BQ24)+LARGE((S24,AC24,AM24,AW24,BG24,BQ24),2)+MAX(V24,Y24,AF24,AI24,AP24,AS24,AZ24,BC24,BJ24,BM24,BT24,BW24)+LARGE((V24,Y24,AF24,AI24,AP24,AS24,AZ24,BC24,BJ24,BM24,BT24,BW24),2)</f>
        <v>79.135000000000005</v>
      </c>
      <c r="K24" s="2">
        <f>VLOOKUP(C24,Quali_M[#All],4,0)</f>
        <v>0</v>
      </c>
      <c r="L24" s="4">
        <f>VLOOKUP(C24,Quali_M[#All],5,0)</f>
        <v>31.8</v>
      </c>
      <c r="M24" s="4">
        <f>VLOOKUP(C24,Quali_M[#All],6,0)</f>
        <v>41.3</v>
      </c>
      <c r="N24" s="4">
        <f>VLOOKUP(C24,Quali_M[#All],7,0)</f>
        <v>30.2</v>
      </c>
      <c r="O24" s="4">
        <f>VLOOKUP(C24,Quali_M[#All],8,0)</f>
        <v>49</v>
      </c>
      <c r="P24" s="4">
        <f>VLOOKUP(C24,Quali_M[#All],9,0)</f>
        <v>180.6</v>
      </c>
      <c r="Q24" s="2">
        <v>0</v>
      </c>
      <c r="R24" s="4">
        <v>28.39</v>
      </c>
      <c r="S24" s="4">
        <v>36.090000000000003</v>
      </c>
      <c r="T24" s="6">
        <v>0</v>
      </c>
      <c r="U24" s="4">
        <v>27.244999999999997</v>
      </c>
      <c r="V24" s="4">
        <v>43.045000000000002</v>
      </c>
      <c r="W24" s="6">
        <v>0</v>
      </c>
      <c r="X24" s="4">
        <v>0</v>
      </c>
      <c r="Y24" s="4">
        <v>0</v>
      </c>
      <c r="Z24" s="6">
        <v>0</v>
      </c>
      <c r="AA24" s="2">
        <v>0</v>
      </c>
      <c r="AB24" s="4">
        <v>0</v>
      </c>
      <c r="AC24" s="4">
        <v>0</v>
      </c>
      <c r="AD24" s="6">
        <f t="shared" si="3"/>
        <v>0</v>
      </c>
      <c r="AE24" s="4">
        <v>0</v>
      </c>
      <c r="AF24" s="4">
        <v>0</v>
      </c>
      <c r="AG24" s="6">
        <f t="shared" si="4"/>
        <v>0</v>
      </c>
      <c r="AH24" s="4">
        <v>0</v>
      </c>
      <c r="AI24" s="4">
        <v>0</v>
      </c>
      <c r="AJ24" s="6">
        <f t="shared" si="5"/>
        <v>0</v>
      </c>
      <c r="AK24" s="2">
        <v>0</v>
      </c>
      <c r="AL24" s="4">
        <v>0</v>
      </c>
      <c r="AM24" s="4">
        <v>0</v>
      </c>
      <c r="AN24" s="6">
        <f t="shared" si="6"/>
        <v>0</v>
      </c>
      <c r="AO24" s="4">
        <v>0</v>
      </c>
      <c r="AP24" s="4">
        <v>0</v>
      </c>
      <c r="AQ24" s="6">
        <f t="shared" si="7"/>
        <v>0</v>
      </c>
      <c r="AR24" s="4">
        <v>0</v>
      </c>
      <c r="AS24" s="4">
        <v>0</v>
      </c>
      <c r="AT24" s="6">
        <f t="shared" si="8"/>
        <v>0</v>
      </c>
      <c r="AX24" s="6">
        <f t="shared" si="9"/>
        <v>0</v>
      </c>
      <c r="BA24" s="6">
        <f t="shared" si="10"/>
        <v>0</v>
      </c>
      <c r="BD24" s="6">
        <f t="shared" si="11"/>
        <v>0</v>
      </c>
      <c r="BH24" s="6">
        <f t="shared" si="12"/>
        <v>0</v>
      </c>
      <c r="BK24" s="6">
        <f t="shared" si="13"/>
        <v>0</v>
      </c>
      <c r="BN24" s="6">
        <f t="shared" si="14"/>
        <v>0</v>
      </c>
      <c r="BR24" s="6">
        <f t="shared" si="15"/>
        <v>0</v>
      </c>
      <c r="BU24" s="6">
        <f t="shared" si="16"/>
        <v>0</v>
      </c>
      <c r="BX24" s="6">
        <f t="shared" si="17"/>
        <v>0</v>
      </c>
    </row>
    <row r="25" spans="1:76" x14ac:dyDescent="0.2">
      <c r="A25" t="s">
        <v>172</v>
      </c>
      <c r="B25" t="s">
        <v>97</v>
      </c>
      <c r="C25">
        <v>2006</v>
      </c>
      <c r="D25" s="22">
        <v>15</v>
      </c>
      <c r="E25" t="s">
        <v>311</v>
      </c>
      <c r="F25" t="s">
        <v>161</v>
      </c>
      <c r="G25" s="6">
        <f t="shared" si="0"/>
        <v>0</v>
      </c>
      <c r="H25" s="6">
        <f t="shared" si="1"/>
        <v>0</v>
      </c>
      <c r="I25" s="22" t="str">
        <f t="shared" si="2"/>
        <v>Nein</v>
      </c>
      <c r="J25" s="4">
        <f>MAX(S25,AC25,AM25,AW25,BG25,BQ25)+LARGE((S25,AC25,AM25,AW25,BG25,BQ25),2)+MAX(V25,Y25,AF25,AI25,AP25,AS25,AZ25,BC25,BJ25,BM25,BT25,BW25)+LARGE((V25,Y25,AF25,AI25,AP25,AS25,AZ25,BC25,BJ25,BM25,BT25,BW25),2)</f>
        <v>76.064999999999998</v>
      </c>
      <c r="K25" s="2">
        <f>VLOOKUP(C25,Quali_M[#All],4,0)</f>
        <v>0</v>
      </c>
      <c r="L25" s="4">
        <f>VLOOKUP(C25,Quali_M[#All],5,0)</f>
        <v>31.8</v>
      </c>
      <c r="M25" s="4">
        <f>VLOOKUP(C25,Quali_M[#All],6,0)</f>
        <v>41.3</v>
      </c>
      <c r="N25" s="4">
        <f>VLOOKUP(C25,Quali_M[#All],7,0)</f>
        <v>30.2</v>
      </c>
      <c r="O25" s="4">
        <f>VLOOKUP(C25,Quali_M[#All],8,0)</f>
        <v>49</v>
      </c>
      <c r="P25" s="4">
        <f>VLOOKUP(C25,Quali_M[#All],9,0)</f>
        <v>180.6</v>
      </c>
      <c r="Q25" s="2">
        <v>0</v>
      </c>
      <c r="R25" s="4">
        <v>26.509999999999998</v>
      </c>
      <c r="S25" s="4">
        <v>35.909999999999997</v>
      </c>
      <c r="T25" s="6">
        <v>0</v>
      </c>
      <c r="U25" s="4">
        <v>25.454999999999998</v>
      </c>
      <c r="V25" s="4">
        <v>40.155000000000001</v>
      </c>
      <c r="W25" s="6">
        <v>0</v>
      </c>
      <c r="X25" s="4">
        <v>0</v>
      </c>
      <c r="Y25" s="4">
        <v>0</v>
      </c>
      <c r="Z25" s="6">
        <v>0</v>
      </c>
      <c r="AA25" s="2">
        <v>0</v>
      </c>
      <c r="AB25" s="4">
        <v>0</v>
      </c>
      <c r="AC25" s="4">
        <v>0</v>
      </c>
      <c r="AD25" s="6">
        <f t="shared" si="3"/>
        <v>0</v>
      </c>
      <c r="AE25" s="4">
        <v>0</v>
      </c>
      <c r="AF25" s="4">
        <v>0</v>
      </c>
      <c r="AG25" s="6">
        <f t="shared" si="4"/>
        <v>0</v>
      </c>
      <c r="AH25" s="4">
        <v>0</v>
      </c>
      <c r="AI25" s="4">
        <v>0</v>
      </c>
      <c r="AJ25" s="6">
        <f t="shared" si="5"/>
        <v>0</v>
      </c>
      <c r="AK25" s="2">
        <v>0</v>
      </c>
      <c r="AL25" s="4">
        <v>0</v>
      </c>
      <c r="AM25" s="4">
        <v>0</v>
      </c>
      <c r="AN25" s="6">
        <f t="shared" si="6"/>
        <v>0</v>
      </c>
      <c r="AO25" s="4">
        <v>0</v>
      </c>
      <c r="AP25" s="4">
        <v>0</v>
      </c>
      <c r="AQ25" s="6">
        <f t="shared" si="7"/>
        <v>0</v>
      </c>
      <c r="AR25" s="4">
        <v>0</v>
      </c>
      <c r="AS25" s="4">
        <v>0</v>
      </c>
      <c r="AT25" s="6">
        <f t="shared" si="8"/>
        <v>0</v>
      </c>
      <c r="AX25" s="6">
        <f t="shared" si="9"/>
        <v>0</v>
      </c>
      <c r="BA25" s="6">
        <f t="shared" si="10"/>
        <v>0</v>
      </c>
      <c r="BD25" s="6">
        <f t="shared" si="11"/>
        <v>0</v>
      </c>
      <c r="BH25" s="6">
        <f t="shared" si="12"/>
        <v>0</v>
      </c>
      <c r="BK25" s="6">
        <f t="shared" si="13"/>
        <v>0</v>
      </c>
      <c r="BN25" s="6">
        <f t="shared" si="14"/>
        <v>0</v>
      </c>
      <c r="BR25" s="6">
        <f t="shared" si="15"/>
        <v>0</v>
      </c>
      <c r="BU25" s="6">
        <f t="shared" si="16"/>
        <v>0</v>
      </c>
      <c r="BX25" s="6">
        <f t="shared" si="17"/>
        <v>0</v>
      </c>
    </row>
    <row r="26" spans="1:76" x14ac:dyDescent="0.2">
      <c r="A26" t="s">
        <v>262</v>
      </c>
      <c r="B26" t="s">
        <v>169</v>
      </c>
      <c r="C26">
        <v>2006</v>
      </c>
      <c r="D26" s="22">
        <v>15</v>
      </c>
      <c r="E26" t="s">
        <v>170</v>
      </c>
      <c r="F26" t="s">
        <v>249</v>
      </c>
      <c r="G26" s="6">
        <f t="shared" si="0"/>
        <v>0</v>
      </c>
      <c r="H26" s="6">
        <f t="shared" si="1"/>
        <v>0</v>
      </c>
      <c r="I26" s="22" t="str">
        <f t="shared" si="2"/>
        <v>Nein</v>
      </c>
      <c r="J26" s="4">
        <f>MAX(S26,AC26,AM26,AW26,BG26,BQ26)+LARGE((S26,AC26,AM26,AW26,BG26,BQ26),2)+MAX(V26,Y26,AF26,AI26,AP26,AS26,AZ26,BC26,BJ26,BM26,BT26,BW26)+LARGE((V26,Y26,AF26,AI26,AP26,AS26,AZ26,BC26,BJ26,BM26,BT26,BW26),2)</f>
        <v>75.875</v>
      </c>
      <c r="K26" s="2">
        <f>VLOOKUP(C26,Quali_M[#All],4,0)</f>
        <v>0</v>
      </c>
      <c r="L26" s="4">
        <f>VLOOKUP(C26,Quali_M[#All],5,0)</f>
        <v>31.8</v>
      </c>
      <c r="M26" s="4">
        <f>VLOOKUP(C26,Quali_M[#All],6,0)</f>
        <v>41.3</v>
      </c>
      <c r="N26" s="4">
        <f>VLOOKUP(C26,Quali_M[#All],7,0)</f>
        <v>30.2</v>
      </c>
      <c r="O26" s="4">
        <f>VLOOKUP(C26,Quali_M[#All],8,0)</f>
        <v>49</v>
      </c>
      <c r="P26" s="4">
        <f>VLOOKUP(C26,Quali_M[#All],9,0)</f>
        <v>180.6</v>
      </c>
      <c r="Q26" s="2">
        <v>0</v>
      </c>
      <c r="R26" s="4">
        <v>26.574999999999999</v>
      </c>
      <c r="S26" s="4">
        <v>35.774999999999999</v>
      </c>
      <c r="T26" s="6">
        <v>0</v>
      </c>
      <c r="U26" s="4">
        <v>23.9</v>
      </c>
      <c r="V26" s="4">
        <v>40.099999999999994</v>
      </c>
      <c r="W26" s="6">
        <v>0</v>
      </c>
      <c r="X26" s="4">
        <v>0</v>
      </c>
      <c r="Y26" s="4">
        <v>0</v>
      </c>
      <c r="Z26" s="6">
        <v>0</v>
      </c>
      <c r="AA26" s="2">
        <v>0</v>
      </c>
      <c r="AB26" s="4">
        <v>0</v>
      </c>
      <c r="AC26" s="4">
        <v>0</v>
      </c>
      <c r="AD26" s="6">
        <f t="shared" si="3"/>
        <v>0</v>
      </c>
      <c r="AE26" s="4">
        <v>0</v>
      </c>
      <c r="AF26" s="4">
        <v>0</v>
      </c>
      <c r="AG26" s="6">
        <f t="shared" si="4"/>
        <v>0</v>
      </c>
      <c r="AH26" s="4">
        <v>0</v>
      </c>
      <c r="AI26" s="4">
        <v>0</v>
      </c>
      <c r="AJ26" s="6">
        <f t="shared" si="5"/>
        <v>0</v>
      </c>
      <c r="AK26" s="2">
        <v>0</v>
      </c>
      <c r="AL26" s="4">
        <v>0</v>
      </c>
      <c r="AM26" s="4">
        <v>0</v>
      </c>
      <c r="AN26" s="6">
        <f t="shared" si="6"/>
        <v>0</v>
      </c>
      <c r="AO26" s="4">
        <v>0</v>
      </c>
      <c r="AP26" s="4">
        <v>0</v>
      </c>
      <c r="AQ26" s="6">
        <f t="shared" si="7"/>
        <v>0</v>
      </c>
      <c r="AR26" s="4">
        <v>0</v>
      </c>
      <c r="AS26" s="4">
        <v>0</v>
      </c>
      <c r="AT26" s="6">
        <f t="shared" si="8"/>
        <v>0</v>
      </c>
      <c r="AX26" s="6">
        <f t="shared" si="9"/>
        <v>0</v>
      </c>
      <c r="BA26" s="6">
        <f t="shared" si="10"/>
        <v>0</v>
      </c>
      <c r="BD26" s="6">
        <f t="shared" si="11"/>
        <v>0</v>
      </c>
      <c r="BH26" s="6">
        <f t="shared" si="12"/>
        <v>0</v>
      </c>
      <c r="BK26" s="6">
        <f t="shared" si="13"/>
        <v>0</v>
      </c>
      <c r="BN26" s="6">
        <f t="shared" si="14"/>
        <v>0</v>
      </c>
      <c r="BR26" s="6">
        <f t="shared" si="15"/>
        <v>0</v>
      </c>
      <c r="BU26" s="6">
        <f t="shared" si="16"/>
        <v>0</v>
      </c>
      <c r="BX26" s="6">
        <f t="shared" si="17"/>
        <v>0</v>
      </c>
    </row>
    <row r="27" spans="1:76" x14ac:dyDescent="0.2">
      <c r="A27" t="s">
        <v>82</v>
      </c>
      <c r="B27" t="s">
        <v>83</v>
      </c>
      <c r="C27">
        <v>2007</v>
      </c>
      <c r="D27" s="22">
        <v>14</v>
      </c>
      <c r="E27" t="s">
        <v>109</v>
      </c>
      <c r="F27" t="s">
        <v>167</v>
      </c>
      <c r="G27" s="6">
        <f t="shared" si="0"/>
        <v>1</v>
      </c>
      <c r="H27" s="6">
        <f t="shared" si="1"/>
        <v>0</v>
      </c>
      <c r="I27" s="22" t="str">
        <f t="shared" si="2"/>
        <v>Nein</v>
      </c>
      <c r="J27" s="4">
        <f>MAX(S27,AC27,AM27,AW27,BG27,BQ27)+LARGE((S27,AC27,AM27,AW27,BG27,BQ27),2)+MAX(V27,Y27,AF27,AI27,AP27,AS27,AZ27,BC27,BJ27,BM27,BT27,BW27)+LARGE((V27,Y27,AF27,AI27,AP27,AS27,AZ27,BC27,BJ27,BM27,BT27,BW27),2)</f>
        <v>137.53</v>
      </c>
      <c r="K27" s="2">
        <f>VLOOKUP(C27,Quali_M[#All],4,0)</f>
        <v>0</v>
      </c>
      <c r="L27" s="4">
        <f>VLOOKUP(C27,Quali_M[#All],5,0)</f>
        <v>31.2</v>
      </c>
      <c r="M27" s="4">
        <f>VLOOKUP(C27,Quali_M[#All],6,0)</f>
        <v>40.700000000000003</v>
      </c>
      <c r="N27" s="4">
        <f>VLOOKUP(C27,Quali_M[#All],7,0)</f>
        <v>29.8</v>
      </c>
      <c r="O27" s="4">
        <f>VLOOKUP(C27,Quali_M[#All],8,0)</f>
        <v>47.8</v>
      </c>
      <c r="P27" s="4">
        <f>VLOOKUP(C27,Quali_M[#All],9,0)</f>
        <v>177</v>
      </c>
      <c r="Q27" s="2">
        <v>0</v>
      </c>
      <c r="R27" s="4">
        <v>31.484999999999999</v>
      </c>
      <c r="S27" s="4">
        <v>41.185000000000002</v>
      </c>
      <c r="T27" s="6">
        <v>1</v>
      </c>
      <c r="U27" s="4">
        <v>28.505000000000003</v>
      </c>
      <c r="V27" s="4">
        <v>47.705000000000005</v>
      </c>
      <c r="W27" s="6">
        <v>0</v>
      </c>
      <c r="X27" s="4">
        <v>29.740000000000002</v>
      </c>
      <c r="Y27" s="4">
        <v>48.64</v>
      </c>
      <c r="Z27" s="6">
        <v>0</v>
      </c>
      <c r="AA27" s="2">
        <v>0</v>
      </c>
      <c r="AB27" s="4">
        <v>0</v>
      </c>
      <c r="AC27" s="4">
        <v>0</v>
      </c>
      <c r="AD27" s="6">
        <f t="shared" si="3"/>
        <v>0</v>
      </c>
      <c r="AE27" s="4">
        <v>0</v>
      </c>
      <c r="AF27" s="4">
        <v>0</v>
      </c>
      <c r="AG27" s="6">
        <f t="shared" si="4"/>
        <v>0</v>
      </c>
      <c r="AH27" s="4">
        <v>0</v>
      </c>
      <c r="AI27" s="4">
        <v>0</v>
      </c>
      <c r="AJ27" s="6">
        <f t="shared" si="5"/>
        <v>0</v>
      </c>
      <c r="AK27" s="2">
        <v>0</v>
      </c>
      <c r="AL27" s="4">
        <v>0</v>
      </c>
      <c r="AM27" s="4">
        <v>0</v>
      </c>
      <c r="AN27" s="6">
        <f t="shared" si="6"/>
        <v>0</v>
      </c>
      <c r="AO27" s="4">
        <v>0</v>
      </c>
      <c r="AP27" s="4">
        <v>0</v>
      </c>
      <c r="AQ27" s="6">
        <f t="shared" si="7"/>
        <v>0</v>
      </c>
      <c r="AR27" s="4">
        <v>0</v>
      </c>
      <c r="AS27" s="4">
        <v>0</v>
      </c>
      <c r="AT27" s="6">
        <f t="shared" si="8"/>
        <v>0</v>
      </c>
      <c r="AX27" s="6">
        <f t="shared" si="9"/>
        <v>0</v>
      </c>
      <c r="BA27" s="6">
        <f t="shared" si="10"/>
        <v>0</v>
      </c>
      <c r="BD27" s="6">
        <f t="shared" si="11"/>
        <v>0</v>
      </c>
      <c r="BH27" s="6">
        <f t="shared" si="12"/>
        <v>0</v>
      </c>
      <c r="BK27" s="6">
        <f t="shared" si="13"/>
        <v>0</v>
      </c>
      <c r="BN27" s="6">
        <f t="shared" si="14"/>
        <v>0</v>
      </c>
      <c r="BR27" s="6">
        <f t="shared" si="15"/>
        <v>0</v>
      </c>
      <c r="BU27" s="6">
        <f t="shared" si="16"/>
        <v>0</v>
      </c>
      <c r="BX27" s="6">
        <f t="shared" si="17"/>
        <v>0</v>
      </c>
    </row>
    <row r="28" spans="1:76" x14ac:dyDescent="0.2">
      <c r="A28" t="s">
        <v>173</v>
      </c>
      <c r="B28" t="s">
        <v>174</v>
      </c>
      <c r="C28">
        <v>2007</v>
      </c>
      <c r="D28" s="22">
        <v>14</v>
      </c>
      <c r="E28" t="s">
        <v>112</v>
      </c>
      <c r="F28" t="s">
        <v>163</v>
      </c>
      <c r="G28" s="6">
        <f t="shared" si="0"/>
        <v>0</v>
      </c>
      <c r="H28" s="6">
        <f t="shared" si="1"/>
        <v>0</v>
      </c>
      <c r="I28" s="22" t="str">
        <f t="shared" si="2"/>
        <v>Nein</v>
      </c>
      <c r="J28" s="4">
        <f>MAX(S28,AC28,AM28,AW28,BG28,BQ28)+LARGE((S28,AC28,AM28,AW28,BG28,BQ28),2)+MAX(V28,Y28,AF28,AI28,AP28,AS28,AZ28,BC28,BJ28,BM28,BT28,BW28)+LARGE((V28,Y28,AF28,AI28,AP28,AS28,AZ28,BC28,BJ28,BM28,BT28,BW28),2)</f>
        <v>131.57500000000002</v>
      </c>
      <c r="K28" s="2">
        <f>VLOOKUP(C28,Quali_M[#All],4,0)</f>
        <v>0</v>
      </c>
      <c r="L28" s="4">
        <f>VLOOKUP(C28,Quali_M[#All],5,0)</f>
        <v>31.2</v>
      </c>
      <c r="M28" s="4">
        <f>VLOOKUP(C28,Quali_M[#All],6,0)</f>
        <v>40.700000000000003</v>
      </c>
      <c r="N28" s="4">
        <f>VLOOKUP(C28,Quali_M[#All],7,0)</f>
        <v>29.8</v>
      </c>
      <c r="O28" s="4">
        <f>VLOOKUP(C28,Quali_M[#All],8,0)</f>
        <v>47.8</v>
      </c>
      <c r="P28" s="4">
        <f>VLOOKUP(C28,Quali_M[#All],9,0)</f>
        <v>177</v>
      </c>
      <c r="Q28" s="2">
        <v>0</v>
      </c>
      <c r="R28" s="4">
        <v>29.685000000000002</v>
      </c>
      <c r="S28" s="4">
        <v>38.885000000000005</v>
      </c>
      <c r="T28" s="6">
        <v>0</v>
      </c>
      <c r="U28" s="4">
        <v>29.020000000000003</v>
      </c>
      <c r="V28" s="4">
        <v>46.02</v>
      </c>
      <c r="W28" s="6">
        <v>0</v>
      </c>
      <c r="X28" s="4">
        <v>29.37</v>
      </c>
      <c r="Y28" s="4">
        <v>46.67</v>
      </c>
      <c r="Z28" s="6">
        <v>0</v>
      </c>
      <c r="AA28" s="2">
        <v>0</v>
      </c>
      <c r="AB28" s="4">
        <v>0</v>
      </c>
      <c r="AC28" s="4">
        <v>0</v>
      </c>
      <c r="AD28" s="6">
        <f t="shared" si="3"/>
        <v>0</v>
      </c>
      <c r="AE28" s="4">
        <v>0</v>
      </c>
      <c r="AF28" s="4">
        <v>0</v>
      </c>
      <c r="AG28" s="6">
        <f t="shared" si="4"/>
        <v>0</v>
      </c>
      <c r="AH28" s="4">
        <v>0</v>
      </c>
      <c r="AI28" s="4">
        <v>0</v>
      </c>
      <c r="AJ28" s="6">
        <f t="shared" si="5"/>
        <v>0</v>
      </c>
      <c r="AK28" s="2">
        <v>0</v>
      </c>
      <c r="AL28" s="4">
        <v>0</v>
      </c>
      <c r="AM28" s="4">
        <v>0</v>
      </c>
      <c r="AN28" s="6">
        <f t="shared" si="6"/>
        <v>0</v>
      </c>
      <c r="AO28" s="4">
        <v>0</v>
      </c>
      <c r="AP28" s="4">
        <v>0</v>
      </c>
      <c r="AQ28" s="6">
        <f t="shared" si="7"/>
        <v>0</v>
      </c>
      <c r="AR28" s="4">
        <v>0</v>
      </c>
      <c r="AS28" s="4">
        <v>0</v>
      </c>
      <c r="AT28" s="6">
        <f t="shared" si="8"/>
        <v>0</v>
      </c>
      <c r="AX28" s="6">
        <f t="shared" si="9"/>
        <v>0</v>
      </c>
      <c r="BA28" s="6">
        <f t="shared" si="10"/>
        <v>0</v>
      </c>
      <c r="BD28" s="6">
        <f t="shared" si="11"/>
        <v>0</v>
      </c>
      <c r="BH28" s="6">
        <f t="shared" si="12"/>
        <v>0</v>
      </c>
      <c r="BK28" s="6">
        <f t="shared" si="13"/>
        <v>0</v>
      </c>
      <c r="BN28" s="6">
        <f t="shared" si="14"/>
        <v>0</v>
      </c>
      <c r="BR28" s="6">
        <f t="shared" si="15"/>
        <v>0</v>
      </c>
      <c r="BU28" s="6">
        <f t="shared" si="16"/>
        <v>0</v>
      </c>
      <c r="BX28" s="6">
        <f t="shared" si="17"/>
        <v>0</v>
      </c>
    </row>
    <row r="29" spans="1:76" x14ac:dyDescent="0.2">
      <c r="A29" t="s">
        <v>78</v>
      </c>
      <c r="B29" t="s">
        <v>316</v>
      </c>
      <c r="C29">
        <v>2007</v>
      </c>
      <c r="D29" s="22">
        <v>14</v>
      </c>
      <c r="E29" t="s">
        <v>306</v>
      </c>
      <c r="F29" t="s">
        <v>244</v>
      </c>
      <c r="G29" s="6">
        <f t="shared" si="0"/>
        <v>0</v>
      </c>
      <c r="H29" s="6">
        <f t="shared" si="1"/>
        <v>0</v>
      </c>
      <c r="I29" s="22" t="str">
        <f t="shared" si="2"/>
        <v>Nein</v>
      </c>
      <c r="J29" s="4">
        <f>MAX(S29,AC29,AM29,AW29,BG29,BQ29)+LARGE((S29,AC29,AM29,AW29,BG29,BQ29),2)+MAX(V29,Y29,AF29,AI29,AP29,AS29,AZ29,BC29,BJ29,BM29,BT29,BW29)+LARGE((V29,Y29,AF29,AI29,AP29,AS29,AZ29,BC29,BJ29,BM29,BT29,BW29),2)</f>
        <v>77.86</v>
      </c>
      <c r="K29" s="2">
        <f>VLOOKUP(C29,Quali_M[#All],4,0)</f>
        <v>0</v>
      </c>
      <c r="L29" s="4">
        <f>VLOOKUP(C29,Quali_M[#All],5,0)</f>
        <v>31.2</v>
      </c>
      <c r="M29" s="4">
        <f>VLOOKUP(C29,Quali_M[#All],6,0)</f>
        <v>40.700000000000003</v>
      </c>
      <c r="N29" s="4">
        <f>VLOOKUP(C29,Quali_M[#All],7,0)</f>
        <v>29.8</v>
      </c>
      <c r="O29" s="4">
        <f>VLOOKUP(C29,Quali_M[#All],8,0)</f>
        <v>47.8</v>
      </c>
      <c r="P29" s="4">
        <f>VLOOKUP(C29,Quali_M[#All],9,0)</f>
        <v>177</v>
      </c>
      <c r="Q29" s="2">
        <v>0</v>
      </c>
      <c r="R29" s="4">
        <v>25.145</v>
      </c>
      <c r="S29" s="4">
        <v>32.844999999999999</v>
      </c>
      <c r="T29" s="6">
        <v>0</v>
      </c>
      <c r="U29" s="4">
        <v>27.814999999999998</v>
      </c>
      <c r="V29" s="4">
        <v>45.015000000000001</v>
      </c>
      <c r="W29" s="6">
        <v>0</v>
      </c>
      <c r="X29" s="4">
        <v>0</v>
      </c>
      <c r="Y29" s="4">
        <v>0</v>
      </c>
      <c r="Z29" s="6">
        <v>0</v>
      </c>
      <c r="AA29" s="2">
        <v>0</v>
      </c>
      <c r="AB29" s="4">
        <v>0</v>
      </c>
      <c r="AC29" s="4">
        <v>0</v>
      </c>
      <c r="AD29" s="6">
        <f t="shared" si="3"/>
        <v>0</v>
      </c>
      <c r="AE29" s="4">
        <v>0</v>
      </c>
      <c r="AF29" s="4">
        <v>0</v>
      </c>
      <c r="AG29" s="6">
        <f t="shared" si="4"/>
        <v>0</v>
      </c>
      <c r="AH29" s="4">
        <v>0</v>
      </c>
      <c r="AI29" s="4">
        <v>0</v>
      </c>
      <c r="AJ29" s="6">
        <f t="shared" si="5"/>
        <v>0</v>
      </c>
      <c r="AK29" s="2">
        <v>0</v>
      </c>
      <c r="AL29" s="4">
        <v>0</v>
      </c>
      <c r="AM29" s="4">
        <v>0</v>
      </c>
      <c r="AN29" s="6">
        <f t="shared" si="6"/>
        <v>0</v>
      </c>
      <c r="AO29" s="4">
        <v>0</v>
      </c>
      <c r="AP29" s="4">
        <v>0</v>
      </c>
      <c r="AQ29" s="6">
        <f t="shared" si="7"/>
        <v>0</v>
      </c>
      <c r="AR29" s="4">
        <v>0</v>
      </c>
      <c r="AS29" s="4">
        <v>0</v>
      </c>
      <c r="AT29" s="6">
        <f t="shared" si="8"/>
        <v>0</v>
      </c>
      <c r="AX29" s="6">
        <f t="shared" si="9"/>
        <v>0</v>
      </c>
      <c r="BA29" s="6">
        <f t="shared" si="10"/>
        <v>0</v>
      </c>
      <c r="BD29" s="6">
        <f t="shared" si="11"/>
        <v>0</v>
      </c>
      <c r="BH29" s="6">
        <f t="shared" si="12"/>
        <v>0</v>
      </c>
      <c r="BK29" s="6">
        <f t="shared" si="13"/>
        <v>0</v>
      </c>
      <c r="BN29" s="6">
        <f t="shared" si="14"/>
        <v>0</v>
      </c>
      <c r="BR29" s="6">
        <f t="shared" si="15"/>
        <v>0</v>
      </c>
      <c r="BU29" s="6">
        <f t="shared" si="16"/>
        <v>0</v>
      </c>
      <c r="BX29" s="6">
        <f t="shared" si="17"/>
        <v>0</v>
      </c>
    </row>
    <row r="30" spans="1:76" x14ac:dyDescent="0.2">
      <c r="A30" t="s">
        <v>62</v>
      </c>
      <c r="B30" t="s">
        <v>261</v>
      </c>
      <c r="C30">
        <v>2007</v>
      </c>
      <c r="D30" s="22">
        <v>14</v>
      </c>
      <c r="E30" t="s">
        <v>265</v>
      </c>
      <c r="F30" t="s">
        <v>245</v>
      </c>
      <c r="G30" s="6">
        <f t="shared" si="0"/>
        <v>0</v>
      </c>
      <c r="H30" s="6">
        <f t="shared" si="1"/>
        <v>0</v>
      </c>
      <c r="I30" s="22" t="str">
        <f t="shared" si="2"/>
        <v>Nein</v>
      </c>
      <c r="J30" s="4">
        <f>MAX(S30,AC30,AM30,AW30,BG30,BQ30)+LARGE((S30,AC30,AM30,AW30,BG30,BQ30),2)+MAX(V30,Y30,AF30,AI30,AP30,AS30,AZ30,BC30,BJ30,BM30,BT30,BW30)+LARGE((V30,Y30,AF30,AI30,AP30,AS30,AZ30,BC30,BJ30,BM30,BT30,BW30),2)</f>
        <v>123.53</v>
      </c>
      <c r="K30" s="2">
        <f>VLOOKUP(C30,Quali_M[#All],4,0)</f>
        <v>0</v>
      </c>
      <c r="L30" s="4">
        <f>VLOOKUP(C30,Quali_M[#All],5,0)</f>
        <v>31.2</v>
      </c>
      <c r="M30" s="4">
        <f>VLOOKUP(C30,Quali_M[#All],6,0)</f>
        <v>40.700000000000003</v>
      </c>
      <c r="N30" s="4">
        <f>VLOOKUP(C30,Quali_M[#All],7,0)</f>
        <v>29.8</v>
      </c>
      <c r="O30" s="4">
        <f>VLOOKUP(C30,Quali_M[#All],8,0)</f>
        <v>47.8</v>
      </c>
      <c r="P30" s="4">
        <f>VLOOKUP(C30,Quali_M[#All],9,0)</f>
        <v>177</v>
      </c>
      <c r="Q30" s="2">
        <v>0</v>
      </c>
      <c r="R30" s="4">
        <v>29.935000000000002</v>
      </c>
      <c r="S30" s="4">
        <v>37.535000000000004</v>
      </c>
      <c r="T30" s="6">
        <v>0</v>
      </c>
      <c r="U30" s="4">
        <v>27.89</v>
      </c>
      <c r="V30" s="4">
        <v>43.09</v>
      </c>
      <c r="W30" s="6">
        <v>0</v>
      </c>
      <c r="X30" s="4">
        <v>27.405000000000001</v>
      </c>
      <c r="Y30" s="4">
        <v>42.905000000000001</v>
      </c>
      <c r="Z30" s="6">
        <v>0</v>
      </c>
      <c r="AA30" s="2">
        <v>0</v>
      </c>
      <c r="AB30" s="4">
        <v>0</v>
      </c>
      <c r="AC30" s="4">
        <v>0</v>
      </c>
      <c r="AD30" s="6">
        <f t="shared" si="3"/>
        <v>0</v>
      </c>
      <c r="AE30" s="4">
        <v>0</v>
      </c>
      <c r="AF30" s="4">
        <v>0</v>
      </c>
      <c r="AG30" s="6">
        <f t="shared" si="4"/>
        <v>0</v>
      </c>
      <c r="AH30" s="4">
        <v>0</v>
      </c>
      <c r="AI30" s="4">
        <v>0</v>
      </c>
      <c r="AJ30" s="6">
        <f t="shared" si="5"/>
        <v>0</v>
      </c>
      <c r="AK30" s="2">
        <v>0</v>
      </c>
      <c r="AL30" s="4">
        <v>0</v>
      </c>
      <c r="AM30" s="4">
        <v>0</v>
      </c>
      <c r="AN30" s="6">
        <f t="shared" si="6"/>
        <v>0</v>
      </c>
      <c r="AO30" s="4">
        <v>0</v>
      </c>
      <c r="AP30" s="4">
        <v>0</v>
      </c>
      <c r="AQ30" s="6">
        <f t="shared" si="7"/>
        <v>0</v>
      </c>
      <c r="AR30" s="4">
        <v>0</v>
      </c>
      <c r="AS30" s="4">
        <v>0</v>
      </c>
      <c r="AT30" s="6">
        <f t="shared" si="8"/>
        <v>0</v>
      </c>
      <c r="AX30" s="6">
        <f t="shared" si="9"/>
        <v>0</v>
      </c>
      <c r="BA30" s="6">
        <f t="shared" si="10"/>
        <v>0</v>
      </c>
      <c r="BD30" s="6">
        <f t="shared" si="11"/>
        <v>0</v>
      </c>
      <c r="BH30" s="6">
        <f t="shared" si="12"/>
        <v>0</v>
      </c>
      <c r="BK30" s="6">
        <f t="shared" si="13"/>
        <v>0</v>
      </c>
      <c r="BN30" s="6">
        <f t="shared" si="14"/>
        <v>0</v>
      </c>
      <c r="BR30" s="6">
        <f t="shared" si="15"/>
        <v>0</v>
      </c>
      <c r="BU30" s="6">
        <f t="shared" si="16"/>
        <v>0</v>
      </c>
      <c r="BX30" s="6">
        <f t="shared" si="17"/>
        <v>0</v>
      </c>
    </row>
    <row r="31" spans="1:76" x14ac:dyDescent="0.2">
      <c r="A31" t="s">
        <v>79</v>
      </c>
      <c r="B31" t="s">
        <v>80</v>
      </c>
      <c r="C31">
        <v>2007</v>
      </c>
      <c r="D31" s="22">
        <v>14</v>
      </c>
      <c r="E31" t="s">
        <v>107</v>
      </c>
      <c r="F31" t="s">
        <v>164</v>
      </c>
      <c r="G31" s="6">
        <f t="shared" si="0"/>
        <v>0</v>
      </c>
      <c r="H31" s="6">
        <f t="shared" si="1"/>
        <v>0</v>
      </c>
      <c r="I31" s="22" t="str">
        <f t="shared" si="2"/>
        <v>Nein</v>
      </c>
      <c r="J31" s="4">
        <f>MAX(S31,AC31,AM31,AW31,BG31,BQ31)+LARGE((S31,AC31,AM31,AW31,BG31,BQ31),2)+MAX(V31,Y31,AF31,AI31,AP31,AS31,AZ31,BC31,BJ31,BM31,BT31,BW31)+LARGE((V31,Y31,AF31,AI31,AP31,AS31,AZ31,BC31,BJ31,BM31,BT31,BW31),2)</f>
        <v>80.39</v>
      </c>
      <c r="K31" s="2">
        <f>VLOOKUP(C31,Quali_M[#All],4,0)</f>
        <v>0</v>
      </c>
      <c r="L31" s="4">
        <f>VLOOKUP(C31,Quali_M[#All],5,0)</f>
        <v>31.2</v>
      </c>
      <c r="M31" s="4">
        <f>VLOOKUP(C31,Quali_M[#All],6,0)</f>
        <v>40.700000000000003</v>
      </c>
      <c r="N31" s="4">
        <f>VLOOKUP(C31,Quali_M[#All],7,0)</f>
        <v>29.8</v>
      </c>
      <c r="O31" s="4">
        <f>VLOOKUP(C31,Quali_M[#All],8,0)</f>
        <v>47.8</v>
      </c>
      <c r="P31" s="4">
        <f>VLOOKUP(C31,Quali_M[#All],9,0)</f>
        <v>177</v>
      </c>
      <c r="Q31" s="2">
        <v>0</v>
      </c>
      <c r="R31" s="4">
        <v>28.024999999999999</v>
      </c>
      <c r="S31" s="4">
        <v>35.825000000000003</v>
      </c>
      <c r="T31" s="6">
        <v>0</v>
      </c>
      <c r="U31" s="4">
        <v>26.965</v>
      </c>
      <c r="V31" s="4">
        <v>44.564999999999998</v>
      </c>
      <c r="W31" s="6">
        <v>0</v>
      </c>
      <c r="X31" s="4">
        <v>0</v>
      </c>
      <c r="Y31" s="4">
        <v>0</v>
      </c>
      <c r="Z31" s="6">
        <v>0</v>
      </c>
      <c r="AA31" s="2">
        <v>0</v>
      </c>
      <c r="AB31" s="4">
        <v>0</v>
      </c>
      <c r="AC31" s="4">
        <v>0</v>
      </c>
      <c r="AD31" s="6">
        <f t="shared" si="3"/>
        <v>0</v>
      </c>
      <c r="AE31" s="4">
        <v>0</v>
      </c>
      <c r="AF31" s="4">
        <v>0</v>
      </c>
      <c r="AG31" s="6">
        <f t="shared" si="4"/>
        <v>0</v>
      </c>
      <c r="AH31" s="4">
        <v>0</v>
      </c>
      <c r="AI31" s="4">
        <v>0</v>
      </c>
      <c r="AJ31" s="6">
        <f t="shared" si="5"/>
        <v>0</v>
      </c>
      <c r="AK31" s="2">
        <v>0</v>
      </c>
      <c r="AL31" s="4">
        <v>0</v>
      </c>
      <c r="AM31" s="4">
        <v>0</v>
      </c>
      <c r="AN31" s="6">
        <f t="shared" si="6"/>
        <v>0</v>
      </c>
      <c r="AO31" s="4">
        <v>0</v>
      </c>
      <c r="AP31" s="4">
        <v>0</v>
      </c>
      <c r="AQ31" s="6">
        <f t="shared" si="7"/>
        <v>0</v>
      </c>
      <c r="AR31" s="4">
        <v>0</v>
      </c>
      <c r="AS31" s="4">
        <v>0</v>
      </c>
      <c r="AT31" s="6">
        <f t="shared" si="8"/>
        <v>0</v>
      </c>
      <c r="AX31" s="6">
        <f t="shared" si="9"/>
        <v>0</v>
      </c>
      <c r="BA31" s="6">
        <f t="shared" si="10"/>
        <v>0</v>
      </c>
      <c r="BD31" s="6">
        <f t="shared" si="11"/>
        <v>0</v>
      </c>
      <c r="BH31" s="6">
        <f t="shared" si="12"/>
        <v>0</v>
      </c>
      <c r="BK31" s="6">
        <f t="shared" si="13"/>
        <v>0</v>
      </c>
      <c r="BN31" s="6">
        <f t="shared" si="14"/>
        <v>0</v>
      </c>
      <c r="BR31" s="6">
        <f t="shared" si="15"/>
        <v>0</v>
      </c>
      <c r="BU31" s="6">
        <f t="shared" si="16"/>
        <v>0</v>
      </c>
      <c r="BX31" s="6">
        <f t="shared" si="17"/>
        <v>0</v>
      </c>
    </row>
    <row r="32" spans="1:76" x14ac:dyDescent="0.2">
      <c r="A32" t="s">
        <v>88</v>
      </c>
      <c r="B32" t="s">
        <v>175</v>
      </c>
      <c r="C32">
        <v>2007</v>
      </c>
      <c r="D32" s="22">
        <v>14</v>
      </c>
      <c r="E32" t="s">
        <v>311</v>
      </c>
      <c r="F32" t="s">
        <v>165</v>
      </c>
      <c r="G32" s="6">
        <f t="shared" si="0"/>
        <v>0</v>
      </c>
      <c r="H32" s="6">
        <f t="shared" si="1"/>
        <v>0</v>
      </c>
      <c r="I32" s="22" t="str">
        <f t="shared" si="2"/>
        <v>Nein</v>
      </c>
      <c r="J32" s="4">
        <f>MAX(S32,AC32,AM32,AW32,BG32,BQ32)+LARGE((S32,AC32,AM32,AW32,BG32,BQ32),2)+MAX(V32,Y32,AF32,AI32,AP32,AS32,AZ32,BC32,BJ32,BM32,BT32,BW32)+LARGE((V32,Y32,AF32,AI32,AP32,AS32,AZ32,BC32,BJ32,BM32,BT32,BW32),2)</f>
        <v>51.43</v>
      </c>
      <c r="K32" s="2">
        <f>VLOOKUP(C32,Quali_M[#All],4,0)</f>
        <v>0</v>
      </c>
      <c r="L32" s="4">
        <f>VLOOKUP(C32,Quali_M[#All],5,0)</f>
        <v>31.2</v>
      </c>
      <c r="M32" s="4">
        <f>VLOOKUP(C32,Quali_M[#All],6,0)</f>
        <v>40.700000000000003</v>
      </c>
      <c r="N32" s="4">
        <f>VLOOKUP(C32,Quali_M[#All],7,0)</f>
        <v>29.8</v>
      </c>
      <c r="O32" s="4">
        <f>VLOOKUP(C32,Quali_M[#All],8,0)</f>
        <v>47.8</v>
      </c>
      <c r="P32" s="4">
        <f>VLOOKUP(C32,Quali_M[#All],9,0)</f>
        <v>177</v>
      </c>
      <c r="Q32" s="2">
        <v>0</v>
      </c>
      <c r="R32" s="4">
        <v>25.405000000000001</v>
      </c>
      <c r="S32" s="4">
        <v>34.905000000000001</v>
      </c>
      <c r="T32" s="6">
        <v>0</v>
      </c>
      <c r="U32" s="4">
        <v>10.625</v>
      </c>
      <c r="V32" s="4">
        <v>16.524999999999999</v>
      </c>
      <c r="W32" s="6">
        <v>0</v>
      </c>
      <c r="X32" s="4">
        <v>0</v>
      </c>
      <c r="Y32" s="4">
        <v>0</v>
      </c>
      <c r="Z32" s="6">
        <v>0</v>
      </c>
      <c r="AA32" s="2">
        <v>0</v>
      </c>
      <c r="AB32" s="4">
        <v>0</v>
      </c>
      <c r="AC32" s="4">
        <v>0</v>
      </c>
      <c r="AD32" s="6">
        <f t="shared" si="3"/>
        <v>0</v>
      </c>
      <c r="AE32" s="4">
        <v>0</v>
      </c>
      <c r="AF32" s="4">
        <v>0</v>
      </c>
      <c r="AG32" s="6">
        <f t="shared" si="4"/>
        <v>0</v>
      </c>
      <c r="AH32" s="4">
        <v>0</v>
      </c>
      <c r="AI32" s="4">
        <v>0</v>
      </c>
      <c r="AJ32" s="6">
        <f t="shared" si="5"/>
        <v>0</v>
      </c>
      <c r="AK32" s="2">
        <v>0</v>
      </c>
      <c r="AL32" s="4">
        <v>0</v>
      </c>
      <c r="AM32" s="4">
        <v>0</v>
      </c>
      <c r="AN32" s="6">
        <f t="shared" si="6"/>
        <v>0</v>
      </c>
      <c r="AO32" s="4">
        <v>0</v>
      </c>
      <c r="AP32" s="4">
        <v>0</v>
      </c>
      <c r="AQ32" s="6">
        <f t="shared" si="7"/>
        <v>0</v>
      </c>
      <c r="AR32" s="4">
        <v>0</v>
      </c>
      <c r="AS32" s="4">
        <v>0</v>
      </c>
      <c r="AT32" s="6">
        <f t="shared" si="8"/>
        <v>0</v>
      </c>
      <c r="AX32" s="6">
        <f t="shared" si="9"/>
        <v>0</v>
      </c>
      <c r="BA32" s="6">
        <f t="shared" si="10"/>
        <v>0</v>
      </c>
      <c r="BD32" s="6">
        <f t="shared" si="11"/>
        <v>0</v>
      </c>
      <c r="BH32" s="6">
        <f t="shared" si="12"/>
        <v>0</v>
      </c>
      <c r="BK32" s="6">
        <f t="shared" si="13"/>
        <v>0</v>
      </c>
      <c r="BN32" s="6">
        <f t="shared" si="14"/>
        <v>0</v>
      </c>
      <c r="BR32" s="6">
        <f t="shared" si="15"/>
        <v>0</v>
      </c>
      <c r="BU32" s="6">
        <f t="shared" si="16"/>
        <v>0</v>
      </c>
      <c r="BX32" s="6">
        <f t="shared" si="17"/>
        <v>0</v>
      </c>
    </row>
    <row r="33" spans="1:76" x14ac:dyDescent="0.2">
      <c r="A33" t="s">
        <v>176</v>
      </c>
      <c r="B33" t="s">
        <v>177</v>
      </c>
      <c r="C33">
        <v>2008</v>
      </c>
      <c r="D33" s="22">
        <v>13</v>
      </c>
      <c r="E33" t="s">
        <v>323</v>
      </c>
      <c r="F33" t="s">
        <v>166</v>
      </c>
      <c r="G33" s="6">
        <f t="shared" si="0"/>
        <v>0</v>
      </c>
      <c r="H33" s="6">
        <f t="shared" si="1"/>
        <v>0</v>
      </c>
      <c r="I33" s="22" t="str">
        <f t="shared" si="2"/>
        <v>Nein</v>
      </c>
      <c r="J33" s="4">
        <f>MAX(S33,AC33,AM33,AW33,BG33,BQ33)+LARGE((S33,AC33,AM33,AW33,BG33,BQ33),2)+MAX(V33,Y33,AF33,AI33,AP33,AS33,AZ33,BC33,BJ33,BM33,BT33,BW33)+LARGE((V33,Y33,AF33,AI33,AP33,AS33,AZ33,BC33,BJ33,BM33,BT33,BW33),2)</f>
        <v>126.92000000000002</v>
      </c>
      <c r="K33" s="2">
        <f>VLOOKUP(C33,Quali_M[#All],4,0)</f>
        <v>0</v>
      </c>
      <c r="L33" s="4">
        <f>VLOOKUP(C33,Quali_M[#All],5,0)</f>
        <v>31</v>
      </c>
      <c r="M33" s="4">
        <f>VLOOKUP(C33,Quali_M[#All],6,0)</f>
        <v>40.5</v>
      </c>
      <c r="N33" s="4">
        <f>VLOOKUP(C33,Quali_M[#All],7,0)</f>
        <v>28.8</v>
      </c>
      <c r="O33" s="4">
        <f>VLOOKUP(C33,Quali_M[#All],8,0)</f>
        <v>46.3</v>
      </c>
      <c r="P33" s="4">
        <f>VLOOKUP(C33,Quali_M[#All],9,0)</f>
        <v>173.6</v>
      </c>
      <c r="Q33" s="2">
        <v>0</v>
      </c>
      <c r="R33" s="4">
        <v>27.990000000000002</v>
      </c>
      <c r="S33" s="4">
        <v>37.090000000000003</v>
      </c>
      <c r="T33" s="6">
        <v>0</v>
      </c>
      <c r="U33" s="4">
        <v>28.549999999999997</v>
      </c>
      <c r="V33" s="4">
        <v>44.15</v>
      </c>
      <c r="W33" s="6">
        <v>0</v>
      </c>
      <c r="X33" s="4">
        <v>29.58</v>
      </c>
      <c r="Y33" s="4">
        <v>45.68</v>
      </c>
      <c r="Z33" s="6">
        <v>0</v>
      </c>
      <c r="AA33" s="2">
        <v>0</v>
      </c>
      <c r="AB33" s="4">
        <v>0</v>
      </c>
      <c r="AC33" s="4">
        <v>0</v>
      </c>
      <c r="AD33" s="6">
        <f t="shared" si="3"/>
        <v>0</v>
      </c>
      <c r="AE33" s="4">
        <v>0</v>
      </c>
      <c r="AF33" s="4">
        <v>0</v>
      </c>
      <c r="AG33" s="6">
        <f t="shared" si="4"/>
        <v>0</v>
      </c>
      <c r="AH33" s="4">
        <v>0</v>
      </c>
      <c r="AI33" s="4">
        <v>0</v>
      </c>
      <c r="AJ33" s="6">
        <f t="shared" si="5"/>
        <v>0</v>
      </c>
      <c r="AK33" s="2">
        <v>0</v>
      </c>
      <c r="AL33" s="4">
        <v>0</v>
      </c>
      <c r="AM33" s="4">
        <v>0</v>
      </c>
      <c r="AN33" s="6">
        <f t="shared" si="6"/>
        <v>0</v>
      </c>
      <c r="AO33" s="4">
        <v>0</v>
      </c>
      <c r="AP33" s="4">
        <v>0</v>
      </c>
      <c r="AQ33" s="6">
        <f t="shared" si="7"/>
        <v>0</v>
      </c>
      <c r="AR33" s="4">
        <v>0</v>
      </c>
      <c r="AS33" s="4">
        <v>0</v>
      </c>
      <c r="AT33" s="6">
        <f t="shared" si="8"/>
        <v>0</v>
      </c>
      <c r="AX33" s="6">
        <f t="shared" si="9"/>
        <v>0</v>
      </c>
      <c r="BA33" s="6">
        <f t="shared" si="10"/>
        <v>0</v>
      </c>
      <c r="BD33" s="6">
        <f t="shared" si="11"/>
        <v>0</v>
      </c>
      <c r="BH33" s="6">
        <f t="shared" si="12"/>
        <v>0</v>
      </c>
      <c r="BK33" s="6">
        <f t="shared" si="13"/>
        <v>0</v>
      </c>
      <c r="BN33" s="6">
        <f t="shared" si="14"/>
        <v>0</v>
      </c>
      <c r="BR33" s="6">
        <f t="shared" si="15"/>
        <v>0</v>
      </c>
      <c r="BU33" s="6">
        <f t="shared" si="16"/>
        <v>0</v>
      </c>
      <c r="BX33" s="6">
        <f t="shared" si="17"/>
        <v>0</v>
      </c>
    </row>
    <row r="34" spans="1:76" x14ac:dyDescent="0.2">
      <c r="A34" t="s">
        <v>234</v>
      </c>
      <c r="B34" t="s">
        <v>238</v>
      </c>
      <c r="C34">
        <v>2008</v>
      </c>
      <c r="D34" s="22">
        <v>13</v>
      </c>
      <c r="E34" t="s">
        <v>242</v>
      </c>
      <c r="F34" t="s">
        <v>230</v>
      </c>
      <c r="G34" s="6">
        <f t="shared" si="0"/>
        <v>0</v>
      </c>
      <c r="H34" s="6">
        <f t="shared" si="1"/>
        <v>0</v>
      </c>
      <c r="I34" s="22" t="str">
        <f t="shared" si="2"/>
        <v>Nein</v>
      </c>
      <c r="J34" s="4">
        <f>MAX(S34,AC34,AM34,AW34,BG34,BQ34)+LARGE((S34,AC34,AM34,AW34,BG34,BQ34),2)+MAX(V34,Y34,AF34,AI34,AP34,AS34,AZ34,BC34,BJ34,BM34,BT34,BW34)+LARGE((V34,Y34,AF34,AI34,AP34,AS34,AZ34,BC34,BJ34,BM34,BT34,BW34),2)</f>
        <v>72.665000000000006</v>
      </c>
      <c r="K34" s="2">
        <f>VLOOKUP(C34,Quali_M[#All],4,0)</f>
        <v>0</v>
      </c>
      <c r="L34" s="4">
        <f>VLOOKUP(C34,Quali_M[#All],5,0)</f>
        <v>31</v>
      </c>
      <c r="M34" s="4">
        <f>VLOOKUP(C34,Quali_M[#All],6,0)</f>
        <v>40.5</v>
      </c>
      <c r="N34" s="4">
        <f>VLOOKUP(C34,Quali_M[#All],7,0)</f>
        <v>28.8</v>
      </c>
      <c r="O34" s="4">
        <f>VLOOKUP(C34,Quali_M[#All],8,0)</f>
        <v>46.3</v>
      </c>
      <c r="P34" s="4">
        <f>VLOOKUP(C34,Quali_M[#All],9,0)</f>
        <v>173.6</v>
      </c>
      <c r="Q34" s="2">
        <v>0</v>
      </c>
      <c r="R34" s="4">
        <v>24.885000000000002</v>
      </c>
      <c r="S34" s="4">
        <v>32.685000000000002</v>
      </c>
      <c r="T34" s="6">
        <v>0</v>
      </c>
      <c r="U34" s="4">
        <v>25.68</v>
      </c>
      <c r="V34" s="4">
        <v>39.980000000000004</v>
      </c>
      <c r="W34" s="6">
        <v>0</v>
      </c>
      <c r="X34" s="4">
        <v>0</v>
      </c>
      <c r="Y34" s="4">
        <v>0</v>
      </c>
      <c r="Z34" s="6">
        <v>0</v>
      </c>
      <c r="AA34" s="2">
        <v>0</v>
      </c>
      <c r="AB34" s="4">
        <v>0</v>
      </c>
      <c r="AC34" s="4">
        <v>0</v>
      </c>
      <c r="AD34" s="6">
        <f t="shared" si="3"/>
        <v>0</v>
      </c>
      <c r="AE34" s="4">
        <v>0</v>
      </c>
      <c r="AF34" s="4">
        <v>0</v>
      </c>
      <c r="AG34" s="6">
        <f t="shared" si="4"/>
        <v>0</v>
      </c>
      <c r="AH34" s="4">
        <v>0</v>
      </c>
      <c r="AI34" s="4">
        <v>0</v>
      </c>
      <c r="AJ34" s="6">
        <f t="shared" si="5"/>
        <v>0</v>
      </c>
      <c r="AK34" s="2">
        <v>0</v>
      </c>
      <c r="AL34" s="4">
        <v>0</v>
      </c>
      <c r="AM34" s="4">
        <v>0</v>
      </c>
      <c r="AN34" s="6">
        <f t="shared" si="6"/>
        <v>0</v>
      </c>
      <c r="AO34" s="4">
        <v>0</v>
      </c>
      <c r="AP34" s="4">
        <v>0</v>
      </c>
      <c r="AQ34" s="6">
        <f t="shared" si="7"/>
        <v>0</v>
      </c>
      <c r="AR34" s="4">
        <v>0</v>
      </c>
      <c r="AS34" s="4">
        <v>0</v>
      </c>
      <c r="AT34" s="6">
        <f t="shared" si="8"/>
        <v>0</v>
      </c>
      <c r="AX34" s="6">
        <f t="shared" si="9"/>
        <v>0</v>
      </c>
      <c r="BA34" s="6">
        <f t="shared" si="10"/>
        <v>0</v>
      </c>
      <c r="BD34" s="6">
        <f t="shared" si="11"/>
        <v>0</v>
      </c>
      <c r="BH34" s="6">
        <f t="shared" si="12"/>
        <v>0</v>
      </c>
      <c r="BK34" s="6">
        <f t="shared" si="13"/>
        <v>0</v>
      </c>
      <c r="BN34" s="6">
        <f t="shared" si="14"/>
        <v>0</v>
      </c>
      <c r="BR34" s="6">
        <f t="shared" si="15"/>
        <v>0</v>
      </c>
      <c r="BU34" s="6">
        <f t="shared" si="16"/>
        <v>0</v>
      </c>
      <c r="BX34" s="6">
        <f t="shared" si="17"/>
        <v>0</v>
      </c>
    </row>
    <row r="35" spans="1:76" x14ac:dyDescent="0.2">
      <c r="A35" t="s">
        <v>313</v>
      </c>
      <c r="B35" t="s">
        <v>239</v>
      </c>
      <c r="C35">
        <v>2009</v>
      </c>
      <c r="D35" s="22">
        <v>12</v>
      </c>
      <c r="E35" t="s">
        <v>52</v>
      </c>
      <c r="F35" t="s">
        <v>285</v>
      </c>
      <c r="G35" s="6">
        <f t="shared" si="0"/>
        <v>0</v>
      </c>
      <c r="H35" s="6">
        <f t="shared" si="1"/>
        <v>0</v>
      </c>
      <c r="I35" s="22" t="str">
        <f t="shared" si="2"/>
        <v>Nein</v>
      </c>
      <c r="J35" s="4">
        <f>MAX(S35,AC35,AM35,AW35,BG35,BQ35)+LARGE((S35,AC35,AM35,AW35,BG35,BQ35),2)+MAX(V35,Y35,AF35,AI35,AP35,AS35,AZ35,BC35,BJ35,BM35,BT35,BW35)+LARGE((V35,Y35,AF35,AI35,AP35,AS35,AZ35,BC35,BJ35,BM35,BT35,BW35),2)</f>
        <v>122.13999999999999</v>
      </c>
      <c r="K35" s="2">
        <f>VLOOKUP(C35,Quali_M[#All],4,0)</f>
        <v>0</v>
      </c>
      <c r="L35" s="4">
        <f>VLOOKUP(C35,Quali_M[#All],5,0)</f>
        <v>30.6</v>
      </c>
      <c r="M35" s="4">
        <f>VLOOKUP(C35,Quali_M[#All],6,0)</f>
        <v>40.1</v>
      </c>
      <c r="N35" s="4">
        <f>VLOOKUP(C35,Quali_M[#All],7,0)</f>
        <v>28.8</v>
      </c>
      <c r="O35" s="4">
        <f>VLOOKUP(C35,Quali_M[#All],8,0)</f>
        <v>46.3</v>
      </c>
      <c r="P35" s="4">
        <f>VLOOKUP(C35,Quali_M[#All],9,0)</f>
        <v>172.8</v>
      </c>
      <c r="Q35" s="2">
        <v>0</v>
      </c>
      <c r="R35" s="4">
        <v>27.36</v>
      </c>
      <c r="S35" s="4">
        <v>36.76</v>
      </c>
      <c r="T35" s="6">
        <v>0</v>
      </c>
      <c r="U35" s="4">
        <v>27.204999999999998</v>
      </c>
      <c r="V35" s="4">
        <v>42.604999999999997</v>
      </c>
      <c r="W35" s="6">
        <v>0</v>
      </c>
      <c r="X35" s="4">
        <v>27.774999999999999</v>
      </c>
      <c r="Y35" s="4">
        <v>42.774999999999999</v>
      </c>
      <c r="Z35" s="6">
        <v>0</v>
      </c>
      <c r="AA35" s="2">
        <v>0</v>
      </c>
      <c r="AB35" s="4">
        <v>0</v>
      </c>
      <c r="AC35" s="4">
        <v>0</v>
      </c>
      <c r="AD35" s="6">
        <f t="shared" si="3"/>
        <v>0</v>
      </c>
      <c r="AE35" s="4">
        <v>0</v>
      </c>
      <c r="AF35" s="4">
        <v>0</v>
      </c>
      <c r="AG35" s="6">
        <f t="shared" si="4"/>
        <v>0</v>
      </c>
      <c r="AH35" s="4">
        <v>0</v>
      </c>
      <c r="AI35" s="4">
        <v>0</v>
      </c>
      <c r="AJ35" s="6">
        <f t="shared" si="5"/>
        <v>0</v>
      </c>
      <c r="AK35" s="2">
        <v>0</v>
      </c>
      <c r="AL35" s="4">
        <v>0</v>
      </c>
      <c r="AM35" s="4">
        <v>0</v>
      </c>
      <c r="AN35" s="6">
        <f t="shared" si="6"/>
        <v>0</v>
      </c>
      <c r="AO35" s="4">
        <v>0</v>
      </c>
      <c r="AP35" s="4">
        <v>0</v>
      </c>
      <c r="AQ35" s="6">
        <f t="shared" si="7"/>
        <v>0</v>
      </c>
      <c r="AR35" s="4">
        <v>0</v>
      </c>
      <c r="AS35" s="4">
        <v>0</v>
      </c>
      <c r="AT35" s="6">
        <f t="shared" si="8"/>
        <v>0</v>
      </c>
      <c r="AX35" s="6">
        <f t="shared" si="9"/>
        <v>0</v>
      </c>
      <c r="BA35" s="6">
        <f t="shared" si="10"/>
        <v>0</v>
      </c>
      <c r="BD35" s="6">
        <f t="shared" si="11"/>
        <v>0</v>
      </c>
      <c r="BH35" s="6">
        <f t="shared" si="12"/>
        <v>0</v>
      </c>
      <c r="BK35" s="6">
        <f t="shared" si="13"/>
        <v>0</v>
      </c>
      <c r="BN35" s="6">
        <f t="shared" si="14"/>
        <v>0</v>
      </c>
      <c r="BR35" s="6">
        <f t="shared" si="15"/>
        <v>0</v>
      </c>
      <c r="BU35" s="6">
        <f t="shared" si="16"/>
        <v>0</v>
      </c>
      <c r="BX35" s="6">
        <f t="shared" si="17"/>
        <v>0</v>
      </c>
    </row>
    <row r="36" spans="1:76" x14ac:dyDescent="0.2">
      <c r="A36" t="s">
        <v>171</v>
      </c>
      <c r="B36" t="s">
        <v>312</v>
      </c>
      <c r="C36">
        <v>2009</v>
      </c>
      <c r="D36" s="22">
        <v>12</v>
      </c>
      <c r="E36" t="s">
        <v>111</v>
      </c>
      <c r="F36" t="s">
        <v>284</v>
      </c>
      <c r="G36" s="6">
        <f t="shared" si="0"/>
        <v>0</v>
      </c>
      <c r="H36" s="6">
        <f t="shared" si="1"/>
        <v>0</v>
      </c>
      <c r="I36" s="22" t="str">
        <f t="shared" si="2"/>
        <v>Nein</v>
      </c>
      <c r="J36" s="4">
        <f>MAX(S36,AC36,AM36,AW36,BG36,BQ36)+LARGE((S36,AC36,AM36,AW36,BG36,BQ36),2)+MAX(V36,Y36,AF36,AI36,AP36,AS36,AZ36,BC36,BJ36,BM36,BT36,BW36)+LARGE((V36,Y36,AF36,AI36,AP36,AS36,AZ36,BC36,BJ36,BM36,BT36,BW36),2)</f>
        <v>120.65</v>
      </c>
      <c r="K36" s="2">
        <f>VLOOKUP(C36,Quali_M[#All],4,0)</f>
        <v>0</v>
      </c>
      <c r="L36" s="4">
        <f>VLOOKUP(C36,Quali_M[#All],5,0)</f>
        <v>30.6</v>
      </c>
      <c r="M36" s="4">
        <f>VLOOKUP(C36,Quali_M[#All],6,0)</f>
        <v>40.1</v>
      </c>
      <c r="N36" s="4">
        <f>VLOOKUP(C36,Quali_M[#All],7,0)</f>
        <v>28.8</v>
      </c>
      <c r="O36" s="4">
        <f>VLOOKUP(C36,Quali_M[#All],8,0)</f>
        <v>46.3</v>
      </c>
      <c r="P36" s="4">
        <f>VLOOKUP(C36,Quali_M[#All],9,0)</f>
        <v>172.8</v>
      </c>
      <c r="Q36" s="2">
        <v>0</v>
      </c>
      <c r="R36" s="4">
        <v>26.66</v>
      </c>
      <c r="S36" s="4">
        <v>35.76</v>
      </c>
      <c r="T36" s="6">
        <v>0</v>
      </c>
      <c r="U36" s="4">
        <v>26.29</v>
      </c>
      <c r="V36" s="4">
        <v>42.09</v>
      </c>
      <c r="W36" s="6">
        <v>0</v>
      </c>
      <c r="X36" s="4">
        <v>27.5</v>
      </c>
      <c r="Y36" s="4">
        <v>42.8</v>
      </c>
      <c r="Z36" s="6">
        <v>0</v>
      </c>
      <c r="AA36" s="2">
        <v>0</v>
      </c>
      <c r="AB36" s="4">
        <v>0</v>
      </c>
      <c r="AC36" s="4">
        <v>0</v>
      </c>
      <c r="AD36" s="6">
        <f t="shared" si="3"/>
        <v>0</v>
      </c>
      <c r="AE36" s="4">
        <v>0</v>
      </c>
      <c r="AF36" s="4">
        <v>0</v>
      </c>
      <c r="AG36" s="6">
        <f t="shared" si="4"/>
        <v>0</v>
      </c>
      <c r="AH36" s="4">
        <v>0</v>
      </c>
      <c r="AI36" s="4">
        <v>0</v>
      </c>
      <c r="AJ36" s="6">
        <f t="shared" si="5"/>
        <v>0</v>
      </c>
      <c r="AK36" s="2">
        <v>0</v>
      </c>
      <c r="AL36" s="4">
        <v>0</v>
      </c>
      <c r="AM36" s="4">
        <v>0</v>
      </c>
      <c r="AN36" s="6">
        <f t="shared" si="6"/>
        <v>0</v>
      </c>
      <c r="AO36" s="4">
        <v>0</v>
      </c>
      <c r="AP36" s="4">
        <v>0</v>
      </c>
      <c r="AQ36" s="6">
        <f t="shared" si="7"/>
        <v>0</v>
      </c>
      <c r="AR36" s="4">
        <v>0</v>
      </c>
      <c r="AS36" s="4">
        <v>0</v>
      </c>
      <c r="AT36" s="6">
        <f t="shared" si="8"/>
        <v>0</v>
      </c>
      <c r="AX36" s="6">
        <f t="shared" si="9"/>
        <v>0</v>
      </c>
      <c r="BA36" s="6">
        <f t="shared" si="10"/>
        <v>0</v>
      </c>
      <c r="BD36" s="6">
        <f t="shared" si="11"/>
        <v>0</v>
      </c>
      <c r="BH36" s="6">
        <f t="shared" si="12"/>
        <v>0</v>
      </c>
      <c r="BK36" s="6">
        <f t="shared" si="13"/>
        <v>0</v>
      </c>
      <c r="BN36" s="6">
        <f t="shared" si="14"/>
        <v>0</v>
      </c>
      <c r="BR36" s="6">
        <f t="shared" si="15"/>
        <v>0</v>
      </c>
      <c r="BU36" s="6">
        <f t="shared" si="16"/>
        <v>0</v>
      </c>
      <c r="BX36" s="6">
        <f t="shared" si="17"/>
        <v>0</v>
      </c>
    </row>
  </sheetData>
  <autoFilter ref="A2:BY2">
    <sortState ref="A4:BY36">
      <sortCondition ref="C2:C36"/>
    </sortState>
  </autoFilter>
  <mergeCells count="14">
    <mergeCell ref="G1:I1"/>
    <mergeCell ref="BO1:BX1"/>
    <mergeCell ref="A1:A2"/>
    <mergeCell ref="B1:B2"/>
    <mergeCell ref="C1:C2"/>
    <mergeCell ref="D1:D2"/>
    <mergeCell ref="E1:E2"/>
    <mergeCell ref="BE1:BN1"/>
    <mergeCell ref="J1:J2"/>
    <mergeCell ref="K1:O1"/>
    <mergeCell ref="Q1:Z1"/>
    <mergeCell ref="AA1:AJ1"/>
    <mergeCell ref="AK1:AT1"/>
    <mergeCell ref="AU1:BD1"/>
  </mergeCells>
  <conditionalFormatting sqref="G3:H1048576">
    <cfRule type="cellIs" dxfId="9" priority="27" operator="greaterThan">
      <formula>0</formula>
    </cfRule>
  </conditionalFormatting>
  <conditionalFormatting sqref="I1:I1048576">
    <cfRule type="containsText" dxfId="8" priority="26" operator="containsText" text="Ja">
      <formula>NOT(ISERROR(SEARCH("Ja",I1)))</formula>
    </cfRule>
  </conditionalFormatting>
  <conditionalFormatting sqref="BR2 BU2 BX2 AD2 AG2 AJ2 AN2 AQ2 AT2 T2 W2 Z2 AX2 BA2 BD2 BH2 BK2 BN2 BN37:BN1048576 BK37:BK1048576 BH37:BH1048576 BD37:BD1048576 BA37:BA1048576 AX37:AX1048576 Z37:Z1048576 W37:W1048576 T37:T1048576 AT37:AT1048576 AQ37:AQ1048576 AN37:AN1048576 AJ37:AJ1048576 AG37:AG1048576 AD37:AD1048576 BX37:BX1048576 BU37:BU1048576 BR37:BR1048576">
    <cfRule type="cellIs" dxfId="7" priority="24" operator="equal">
      <formula>1</formula>
    </cfRule>
  </conditionalFormatting>
  <conditionalFormatting sqref="BH1 BK1 BN1 BR1 BU1 BX1 AD1 AG1 AJ1 AN1 AQ1 AT1 T1 W1 Z1 AX1 BA1 BD1">
    <cfRule type="cellIs" dxfId="6" priority="7" operator="equal">
      <formula>1</formula>
    </cfRule>
  </conditionalFormatting>
  <conditionalFormatting sqref="T3:T36 W3:W36 Z3:Z36">
    <cfRule type="cellIs" dxfId="5" priority="6" operator="equal">
      <formula>1</formula>
    </cfRule>
  </conditionalFormatting>
  <conditionalFormatting sqref="AD3:AD36 AG3:AG36 AJ3:AJ36">
    <cfRule type="cellIs" dxfId="4" priority="5" operator="equal">
      <formula>1</formula>
    </cfRule>
  </conditionalFormatting>
  <conditionalFormatting sqref="AN3:AN36 AQ3:AQ36 AT3:AT36">
    <cfRule type="cellIs" dxfId="3" priority="4" operator="equal">
      <formula>1</formula>
    </cfRule>
  </conditionalFormatting>
  <conditionalFormatting sqref="AX3:AX36 BA3:BA36 BD3:BD36">
    <cfRule type="cellIs" dxfId="2" priority="3" operator="equal">
      <formula>1</formula>
    </cfRule>
  </conditionalFormatting>
  <conditionalFormatting sqref="BH3:BH36 BK3:BK36 BN3:BN36">
    <cfRule type="cellIs" dxfId="1" priority="2" operator="equal">
      <formula>1</formula>
    </cfRule>
  </conditionalFormatting>
  <conditionalFormatting sqref="BR3:BR36 BU3:BU36 BX3:BX36">
    <cfRule type="cellIs" dxfId="0" priority="1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Vergleichswerte</vt:lpstr>
      <vt:lpstr>Gesamtliste</vt:lpstr>
      <vt:lpstr>W_bis_21</vt:lpstr>
      <vt:lpstr>M_bis_21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2020-03-11T10:15:49Z</dcterms:modified>
</cp:coreProperties>
</file>